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PLNAS1901\w1上下水道課\報告関係\R6年度上水・下水の共通関係\経営比較分析表\【経営比較分析表】2023_015491_47_1718（下水：集排、個排）\【経営比較分析表】2023_015491_47_1718\"/>
    </mc:Choice>
  </mc:AlternateContent>
  <xr:revisionPtr revIDLastSave="0" documentId="13_ncr:1_{F6245A71-25B2-493D-A116-E71859B449BA}" xr6:coauthVersionLast="36" xr6:coauthVersionMax="36" xr10:uidLastSave="{00000000-0000-0000-0000-000000000000}"/>
  <workbookProtection workbookAlgorithmName="SHA-512" workbookHashValue="PbLu5Pn8pTDiun/aWC/OUgxdUYe/CjgrDYgcokknJjOAXtQcVV4jNX3CpyCNQL6Y5OnJTYF1Vd1zvmU2jzHw9w==" workbookSaltValue="JmmWrLHseKCH8SJQIq9+TA=="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<sst xmlns="http://schemas.openxmlformats.org/spreadsheetml/2006/main" count="236" uniqueCount="120">
  <si>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</si>
  <si>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</si>
  <si>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</si>
  <si>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</si>
  <si>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</si>
  <si>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</si>
  <si>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</si>
  <si>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</si>
  <si>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</si>
  <si>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</si>
  <si>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</si>
  <si>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</si>
  <si>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</si>
  <si>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</si>
  <si>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</si>
  <si>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</si>
  <si>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</si>
  <si>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</si>
  <si>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</si>
  <si>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</si>
  <si>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</si>
  <si>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</si>
  <si>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</si>
  <si>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</si>
  <si>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</si>
  <si>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</si>
  <si>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</si>
  <si>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</si>
  <si>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</si>
  <si>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</si>
  <si>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</si>
  <si>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</si>
  <si>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</si>
  <si>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</si>
  <si>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</si>
  <si>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</si>
  <si>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</si>
  <si>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</si>
  <si>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</si>
  <si>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</si>
  <si>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</si>
  <si>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</si>
  <si>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</si>
  <si>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</si>
  <si>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</si>
  <si>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</si>
  <si>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</si>
  <si>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</si>
  <si>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</si>
  <si>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</si>
  <si>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</si>
  <si>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</si>
  <si>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</si>
  <si>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</si>
  <si>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</si>
  <si>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</si>
  <si>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</si>
  <si>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</si>
  <si>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</si>
  <si>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</si>
  <si>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</si>
  <si>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</si>
  <si>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</si>
  <si>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</si>
  <si>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</si>
  <si>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</si>
  <si>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</si>
  <si>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</si>
  <si>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</si>
  <si>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</si>
  <si>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</si>
  <si>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</si>
  <si>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</si>
  <si>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</si>
  <si>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</si>
  <si>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</si>
  <si>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</si>
  <si>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</si>
  <si>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</si>
  <si>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</si>
  <si>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</si>
  <si>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</si>
  <si>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</si>
  <si>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</si>
  <si>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</si>
  <si>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</si>
  <si>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</si>
  <si>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</si>
  <si>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</si>
  <si>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</si>
  <si>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</si>
  <si>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</si>
  <si>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</si>
  <si>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</si>
  <si>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</si>
  <si>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</si>
  <si>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</si>
  <si>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</si>
  <si>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訓子府町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</si>
  <si>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</si>
  <si>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</si>
  <si>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</si>
  <si>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</si>
  <si>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</si>
  <si>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</si>
  <si>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</si>
  <si>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</si>
  <si>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</si>
  <si>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</si>
  <si>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</si>
  <si>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</si>
  <si>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</si>
  <si>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</si>
  <si>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</si>
  <si>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</si>
  <si>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</si>
  <si>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</si>
  <si>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農業集落排水事業の供用開始が平成４年からであり、耐用年数を超えている管路がないため、管渠改善は、道道拡幅工事等の支障物件移設以外での更新は実施していない。
　管渠の法定耐用年数が経過するまでに期間があり、実際の更新時期は未定であるが、機器等の更新については、耐用年数や劣化を考慮して計画的に進める。</t>
    <rPh sb="1" eb="3">
      <t>ノウギョウ</t>
    </rPh>
    <rPh sb="3" eb="5">
      <t>シュウラク</t>
    </rPh>
    <rPh sb="5" eb="7">
      <t>ハイスイ</t>
    </rPh>
    <rPh sb="7" eb="9">
      <t>ジギョウ</t>
    </rPh>
    <rPh sb="10" eb="12">
      <t>キョウヨウ</t>
    </rPh>
    <rPh sb="12" eb="14">
      <t>カイシ</t>
    </rPh>
    <rPh sb="15" eb="17">
      <t>ヘイセイ</t>
    </rPh>
    <rPh sb="18" eb="19">
      <t>ネン</t>
    </rPh>
    <rPh sb="25" eb="27">
      <t>タイヨウ</t>
    </rPh>
    <rPh sb="27" eb="29">
      <t>ネンスウ</t>
    </rPh>
    <rPh sb="30" eb="31">
      <t>コ</t>
    </rPh>
    <rPh sb="35" eb="37">
      <t>カンロ</t>
    </rPh>
    <rPh sb="55" eb="56">
      <t>ナド</t>
    </rPh>
    <rPh sb="103" eb="105">
      <t>ジッサイ</t>
    </rPh>
    <rPh sb="106" eb="108">
      <t>コウシン</t>
    </rPh>
    <rPh sb="108" eb="110">
      <t>ジキ</t>
    </rPh>
    <rPh sb="111" eb="113">
      <t>ミテイ</t>
    </rPh>
    <rPh sb="118" eb="120">
      <t>キキ</t>
    </rPh>
    <rPh sb="120" eb="121">
      <t>ナド</t>
    </rPh>
    <rPh sb="122" eb="124">
      <t>コウシン</t>
    </rPh>
    <rPh sb="130" eb="132">
      <t>タイヨウ</t>
    </rPh>
    <rPh sb="132" eb="134">
      <t>ネンスウ</t>
    </rPh>
    <rPh sb="135" eb="137">
      <t>レッカ</t>
    </rPh>
    <rPh sb="138" eb="140">
      <t>コウリョ</t>
    </rPh>
    <rPh sb="142" eb="145">
      <t>ケイカクテキ</t>
    </rPh>
    <rPh sb="146" eb="147">
      <t>スス</t>
    </rPh>
    <phoneticPr fontId="4"/>
  </si>
  <si>
    <t xml:space="preserve">　収益的収支比率は、企業債の償還額により大きく変わるが、６０～７０％程度で推移しており、使用料収入以外の収入（一般会計繰入金）に依存する経営状況となっている。
　また、繰入金の一部が収益的収支比率の算定式には入らず、資本的収支として計上されていることから、７０％程度の比率になっている。
　企業債残高対事業規模比率は、平成28年度以降、企業債残高が一般会計からの負担によるものとなっているためゼロとなっている。
　経費回収率は、類似団体より低く、類似団体と比べて使用料以外での収入で処理費が賄われている。
　汚水処理原価は、汚水処理費の増加により類似団体を上回っているため、経費の節減に努める必要がある。
　施設利用率は、人口減少等により類似団体より低い率となっている。
　水洗化率は、類似団体を大きく上回っているが、１００％の水洗化率ではないため、生活環境改善、水質保全の観点から普及促進に努める。
</t>
    <rPh sb="20" eb="21">
      <t>オオ</t>
    </rPh>
    <rPh sb="44" eb="47">
      <t>シヨウリョウ</t>
    </rPh>
    <rPh sb="47" eb="49">
      <t>シュウニュウ</t>
    </rPh>
    <rPh sb="49" eb="51">
      <t>イガイ</t>
    </rPh>
    <rPh sb="52" eb="54">
      <t>シュウニュウ</t>
    </rPh>
    <rPh sb="55" eb="57">
      <t>イッパン</t>
    </rPh>
    <rPh sb="57" eb="59">
      <t>カイケイ</t>
    </rPh>
    <rPh sb="59" eb="61">
      <t>クリイレ</t>
    </rPh>
    <rPh sb="61" eb="62">
      <t>キン</t>
    </rPh>
    <rPh sb="64" eb="66">
      <t>イゾン</t>
    </rPh>
    <rPh sb="68" eb="70">
      <t>ケイエイ</t>
    </rPh>
    <rPh sb="70" eb="72">
      <t>ジョウキョウ</t>
    </rPh>
    <rPh sb="84" eb="86">
      <t>クリイレ</t>
    </rPh>
    <rPh sb="86" eb="87">
      <t>キン</t>
    </rPh>
    <rPh sb="88" eb="90">
      <t>イチブ</t>
    </rPh>
    <rPh sb="91" eb="94">
      <t>シュウエキテキ</t>
    </rPh>
    <rPh sb="94" eb="96">
      <t>シュウシ</t>
    </rPh>
    <rPh sb="96" eb="98">
      <t>ヒリツ</t>
    </rPh>
    <rPh sb="99" eb="101">
      <t>サンテイ</t>
    </rPh>
    <rPh sb="101" eb="102">
      <t>シキ</t>
    </rPh>
    <rPh sb="104" eb="105">
      <t>ハイ</t>
    </rPh>
    <rPh sb="108" eb="111">
      <t>シホンテキ</t>
    </rPh>
    <rPh sb="111" eb="113">
      <t>シュウシ</t>
    </rPh>
    <rPh sb="116" eb="118">
      <t>ケイジョウ</t>
    </rPh>
    <rPh sb="131" eb="133">
      <t>テイド</t>
    </rPh>
    <rPh sb="134" eb="136">
      <t>ヒリツ</t>
    </rPh>
    <rPh sb="145" eb="147">
      <t>キギョウ</t>
    </rPh>
    <rPh sb="147" eb="148">
      <t>サイ</t>
    </rPh>
    <rPh sb="148" eb="150">
      <t>ザンダカ</t>
    </rPh>
    <rPh sb="150" eb="151">
      <t>タイ</t>
    </rPh>
    <rPh sb="151" eb="153">
      <t>ジギョウ</t>
    </rPh>
    <rPh sb="153" eb="155">
      <t>キボ</t>
    </rPh>
    <rPh sb="155" eb="157">
      <t>ヒリツ</t>
    </rPh>
    <rPh sb="159" eb="161">
      <t>ヘイセイ</t>
    </rPh>
    <rPh sb="163" eb="165">
      <t>ネンド</t>
    </rPh>
    <rPh sb="165" eb="167">
      <t>イコウ</t>
    </rPh>
    <rPh sb="168" eb="170">
      <t>キギョウ</t>
    </rPh>
    <rPh sb="170" eb="171">
      <t>サイ</t>
    </rPh>
    <rPh sb="171" eb="173">
      <t>ザンダカ</t>
    </rPh>
    <rPh sb="174" eb="176">
      <t>イッパン</t>
    </rPh>
    <rPh sb="176" eb="178">
      <t>カイケイ</t>
    </rPh>
    <rPh sb="181" eb="183">
      <t>フタン</t>
    </rPh>
    <rPh sb="207" eb="209">
      <t>ケイヒ</t>
    </rPh>
    <rPh sb="209" eb="211">
      <t>カイシュウ</t>
    </rPh>
    <rPh sb="211" eb="212">
      <t>リツ</t>
    </rPh>
    <rPh sb="214" eb="216">
      <t>ルイジ</t>
    </rPh>
    <rPh sb="216" eb="218">
      <t>ダンタイ</t>
    </rPh>
    <rPh sb="220" eb="221">
      <t>ヒク</t>
    </rPh>
    <rPh sb="223" eb="225">
      <t>ルイジ</t>
    </rPh>
    <rPh sb="225" eb="227">
      <t>ダンタイ</t>
    </rPh>
    <rPh sb="228" eb="229">
      <t>クラ</t>
    </rPh>
    <rPh sb="231" eb="234">
      <t>シヨウリョウ</t>
    </rPh>
    <rPh sb="234" eb="236">
      <t>イガイ</t>
    </rPh>
    <rPh sb="238" eb="240">
      <t>シュウニュウ</t>
    </rPh>
    <rPh sb="241" eb="243">
      <t>ショリ</t>
    </rPh>
    <rPh sb="243" eb="244">
      <t>ヒ</t>
    </rPh>
    <rPh sb="245" eb="246">
      <t>マカナ</t>
    </rPh>
    <rPh sb="254" eb="256">
      <t>オスイ</t>
    </rPh>
    <rPh sb="256" eb="258">
      <t>ショリ</t>
    </rPh>
    <rPh sb="258" eb="260">
      <t>ゲンカ</t>
    </rPh>
    <rPh sb="262" eb="264">
      <t>オスイ</t>
    </rPh>
    <rPh sb="264" eb="266">
      <t>ショリ</t>
    </rPh>
    <rPh sb="266" eb="267">
      <t>ヒ</t>
    </rPh>
    <rPh sb="268" eb="270">
      <t>ゾウカ</t>
    </rPh>
    <rPh sb="273" eb="275">
      <t>ルイジ</t>
    </rPh>
    <rPh sb="275" eb="277">
      <t>ダンタイ</t>
    </rPh>
    <rPh sb="278" eb="280">
      <t>ウワマワ</t>
    </rPh>
    <rPh sb="287" eb="289">
      <t>ケイヒ</t>
    </rPh>
    <rPh sb="290" eb="292">
      <t>セツゲン</t>
    </rPh>
    <rPh sb="293" eb="294">
      <t>ツト</t>
    </rPh>
    <rPh sb="296" eb="298">
      <t>ヒツヨウ</t>
    </rPh>
    <rPh sb="304" eb="306">
      <t>シセツ</t>
    </rPh>
    <rPh sb="306" eb="308">
      <t>リヨウ</t>
    </rPh>
    <rPh sb="308" eb="309">
      <t>リツ</t>
    </rPh>
    <rPh sb="311" eb="313">
      <t>ジンコウ</t>
    </rPh>
    <rPh sb="313" eb="315">
      <t>ゲンショウ</t>
    </rPh>
    <rPh sb="315" eb="316">
      <t>ナド</t>
    </rPh>
    <rPh sb="319" eb="321">
      <t>ルイジ</t>
    </rPh>
    <rPh sb="321" eb="323">
      <t>ダンタイ</t>
    </rPh>
    <rPh sb="325" eb="326">
      <t>ヒク</t>
    </rPh>
    <rPh sb="327" eb="328">
      <t>リツ</t>
    </rPh>
    <rPh sb="337" eb="340">
      <t>スイセンカ</t>
    </rPh>
    <rPh sb="340" eb="341">
      <t>リツ</t>
    </rPh>
    <rPh sb="343" eb="345">
      <t>ルイジ</t>
    </rPh>
    <rPh sb="345" eb="347">
      <t>ダンタイ</t>
    </rPh>
    <rPh sb="348" eb="349">
      <t>オオ</t>
    </rPh>
    <rPh sb="351" eb="353">
      <t>ウワマワ</t>
    </rPh>
    <rPh sb="364" eb="367">
      <t>スイセンカ</t>
    </rPh>
    <rPh sb="367" eb="368">
      <t>リツ</t>
    </rPh>
    <rPh sb="375" eb="377">
      <t>セイカツ</t>
    </rPh>
    <rPh sb="377" eb="379">
      <t>カンキョウ</t>
    </rPh>
    <rPh sb="379" eb="381">
      <t>カイゼン</t>
    </rPh>
    <rPh sb="382" eb="384">
      <t>スイシツ</t>
    </rPh>
    <rPh sb="384" eb="386">
      <t>ホゼン</t>
    </rPh>
    <rPh sb="387" eb="389">
      <t>カンテン</t>
    </rPh>
    <rPh sb="391" eb="393">
      <t>フキュウ</t>
    </rPh>
    <rPh sb="393" eb="395">
      <t>ソクシン</t>
    </rPh>
    <rPh sb="396" eb="397">
      <t>ツト</t>
    </rPh>
    <phoneticPr fontId="4"/>
  </si>
  <si>
    <t xml:space="preserve">　企業債の償還が一定規模あり、収入においては、使用料収入だけでは経費を賄うことができず、使用料以外の収入に依存している状況が続くため、今後も汚水処理費の削減に努め、経営改善に取組むことが必要である。
 令和６年度から法適用事業へ移行するが、移行によって経営状況が改善するものではないため、移行後も経営の改善に取り組む必要がある。
</t>
    <rPh sb="23" eb="26">
      <t>シヨウリョウ</t>
    </rPh>
    <rPh sb="26" eb="28">
      <t>シュウニュウ</t>
    </rPh>
    <rPh sb="32" eb="34">
      <t>ケイヒ</t>
    </rPh>
    <rPh sb="35" eb="36">
      <t>マカナ</t>
    </rPh>
    <rPh sb="101" eb="103">
      <t>レイワ</t>
    </rPh>
    <rPh sb="104" eb="105">
      <t>ネン</t>
    </rPh>
    <rPh sb="105" eb="106">
      <t>ド</t>
    </rPh>
    <rPh sb="108" eb="109">
      <t>ホウ</t>
    </rPh>
    <rPh sb="109" eb="111">
      <t>テキヨウ</t>
    </rPh>
    <rPh sb="111" eb="113">
      <t>ジギョウ</t>
    </rPh>
    <rPh sb="114" eb="116">
      <t>イコウ</t>
    </rPh>
    <rPh sb="120" eb="122">
      <t>イコウ</t>
    </rPh>
    <rPh sb="126" eb="128">
      <t>ケイエイ</t>
    </rPh>
    <rPh sb="128" eb="130">
      <t>ジョウキョウ</t>
    </rPh>
    <rPh sb="131" eb="133">
      <t>カイゼン</t>
    </rPh>
    <rPh sb="144" eb="146">
      <t>イコウ</t>
    </rPh>
    <rPh sb="146" eb="147">
      <t>ゴ</t>
    </rPh>
    <rPh sb="148" eb="150">
      <t>ケイエイ</t>
    </rPh>
    <rPh sb="151" eb="153">
      <t>カイゼン</t>
    </rPh>
    <rPh sb="154" eb="155">
      <t>ト</t>
    </rPh>
    <rPh sb="156" eb="157">
      <t>ク</t>
    </rPh>
    <rPh sb="158" eb="16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</si>
</sst>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CE-40CE-A16F-3C109351659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0.01</c:v>
                </c:pt>
                <c:pt idx="4">
                  <c:v>0.02</c:v>
                </c:pt>
              </c:numCache>
            </c:numRef>
          </c:val>
          <c:smooth val="0"/>
          <c:extLst>
            <c:ext xmlns:c16="http://schemas.microsoft.com/office/drawing/2014/chart" uri="{C3380CC4-5D6E-409C-BE32-E72D297353CC}">
              <c16:uniqueId val="{00000001-5ECE-40CE-A16F-3C109351659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44.88</c:v>
                </c:pt>
                <c:pt idx="1">
                  <c:v>46.13</c:v>
                </c:pt>
                <c:pt idx="2">
                  <c:v>45</c:v>
                </c:pt>
                <c:pt idx="3">
                  <c:v>44.05</c:v>
                </c:pt>
                <c:pt idx="4">
                  <c:v>41.31</c:v>
                </c:pt>
              </c:numCache>
            </c:numRef>
          </c:val>
          <c:extLst>
            <c:ext xmlns:c16="http://schemas.microsoft.com/office/drawing/2014/chart" uri="{C3380CC4-5D6E-409C-BE32-E72D297353CC}">
              <c16:uniqueId val="{00000000-BBEE-4211-9F82-E6E08B0617C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52.9</c:v>
                </c:pt>
                <c:pt idx="4">
                  <c:v>52.63</c:v>
                </c:pt>
              </c:numCache>
            </c:numRef>
          </c:val>
          <c:smooth val="0"/>
          <c:extLst>
            <c:ext xmlns:c16="http://schemas.microsoft.com/office/drawing/2014/chart" uri="{C3380CC4-5D6E-409C-BE32-E72D297353CC}">
              <c16:uniqueId val="{00000001-BBEE-4211-9F82-E6E08B0617C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95.67</c:v>
                </c:pt>
                <c:pt idx="1">
                  <c:v>95.92</c:v>
                </c:pt>
                <c:pt idx="2">
                  <c:v>96.73</c:v>
                </c:pt>
                <c:pt idx="3">
                  <c:v>97.11</c:v>
                </c:pt>
                <c:pt idx="4">
                  <c:v>97.18</c:v>
                </c:pt>
              </c:numCache>
            </c:numRef>
          </c:val>
          <c:extLst>
            <c:ext xmlns:c16="http://schemas.microsoft.com/office/drawing/2014/chart" uri="{C3380CC4-5D6E-409C-BE32-E72D297353CC}">
              <c16:uniqueId val="{00000000-8467-4766-BD73-29383447571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90.3</c:v>
                </c:pt>
                <c:pt idx="4">
                  <c:v>90.32</c:v>
                </c:pt>
              </c:numCache>
            </c:numRef>
          </c:val>
          <c:smooth val="0"/>
          <c:extLst>
            <c:ext xmlns:c16="http://schemas.microsoft.com/office/drawing/2014/chart" uri="{C3380CC4-5D6E-409C-BE32-E72D297353CC}">
              <c16:uniqueId val="{00000001-8467-4766-BD73-29383447571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60.26</c:v>
                </c:pt>
                <c:pt idx="1">
                  <c:v>65.78</c:v>
                </c:pt>
                <c:pt idx="2">
                  <c:v>65.05</c:v>
                </c:pt>
                <c:pt idx="3">
                  <c:v>71.400000000000006</c:v>
                </c:pt>
                <c:pt idx="4">
                  <c:v>71.45</c:v>
                </c:pt>
              </c:numCache>
            </c:numRef>
          </c:val>
          <c:extLst>
            <c:ext xmlns:c16="http://schemas.microsoft.com/office/drawing/2014/chart" uri="{C3380CC4-5D6E-409C-BE32-E72D297353CC}">
              <c16:uniqueId val="{00000000-123D-46EB-BD19-1F215BEF81C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3D-46EB-BD19-1F215BEF81C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B1-4ABB-A6DB-59935B2BA72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B1-4ABB-A6DB-59935B2BA72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81-41A7-8A29-01741AB7960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81-41A7-8A29-01741AB7960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B0-444C-8732-D1C43FA6DC9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B0-444C-8732-D1C43FA6DC9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55-4071-8479-0A2F0A55FD8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55-4071-8479-0A2F0A55FD8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65-452A-9E14-DC240118C57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718.49</c:v>
                </c:pt>
                <c:pt idx="4">
                  <c:v>743.31</c:v>
                </c:pt>
              </c:numCache>
            </c:numRef>
          </c:val>
          <c:smooth val="0"/>
          <c:extLst>
            <c:ext xmlns:c16="http://schemas.microsoft.com/office/drawing/2014/chart" uri="{C3380CC4-5D6E-409C-BE32-E72D297353CC}">
              <c16:uniqueId val="{00000001-F365-452A-9E14-DC240118C57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59.57</c:v>
                </c:pt>
                <c:pt idx="1">
                  <c:v>64.39</c:v>
                </c:pt>
                <c:pt idx="2">
                  <c:v>56.17</c:v>
                </c:pt>
                <c:pt idx="3">
                  <c:v>60.1</c:v>
                </c:pt>
                <c:pt idx="4">
                  <c:v>54.88</c:v>
                </c:pt>
              </c:numCache>
            </c:numRef>
          </c:val>
          <c:extLst>
            <c:ext xmlns:c16="http://schemas.microsoft.com/office/drawing/2014/chart" uri="{C3380CC4-5D6E-409C-BE32-E72D297353CC}">
              <c16:uniqueId val="{00000000-5517-4B55-AB1A-743DE138A79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61.82</c:v>
                </c:pt>
                <c:pt idx="4">
                  <c:v>61.15</c:v>
                </c:pt>
              </c:numCache>
            </c:numRef>
          </c:val>
          <c:smooth val="0"/>
          <c:extLst>
            <c:ext xmlns:c16="http://schemas.microsoft.com/office/drawing/2014/chart" uri="{C3380CC4-5D6E-409C-BE32-E72D297353CC}">
              <c16:uniqueId val="{00000001-5517-4B55-AB1A-743DE138A79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306.51</c:v>
                </c:pt>
                <c:pt idx="1">
                  <c:v>286.91000000000003</c:v>
                </c:pt>
                <c:pt idx="2">
                  <c:v>328.65</c:v>
                </c:pt>
                <c:pt idx="3">
                  <c:v>309.05</c:v>
                </c:pt>
                <c:pt idx="4">
                  <c:v>308.8</c:v>
                </c:pt>
              </c:numCache>
            </c:numRef>
          </c:val>
          <c:extLst>
            <c:ext xmlns:c16="http://schemas.microsoft.com/office/drawing/2014/chart" uri="{C3380CC4-5D6E-409C-BE32-E72D297353CC}">
              <c16:uniqueId val="{00000000-D02D-42FC-88D7-10512936EAA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246.9</c:v>
                </c:pt>
                <c:pt idx="4">
                  <c:v>250.43</c:v>
                </c:pt>
              </c:numCache>
            </c:numRef>
          </c:val>
          <c:smooth val="0"/>
          <c:extLst>
            <c:ext xmlns:c16="http://schemas.microsoft.com/office/drawing/2014/chart" uri="{C3380CC4-5D6E-409C-BE32-E72D297353CC}">
              <c16:uniqueId val="{00000001-D02D-42FC-88D7-10512936EAA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B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訓子府町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4533</v>
      </c>
      <c r="AM8" s="41"/>
      <c r="AN8" s="41"/>
      <c r="AO8" s="41"/>
      <c r="AP8" s="41"/>
      <c r="AQ8" s="41"/>
      <c r="AR8" s="41"/>
      <c r="AS8" s="41"/>
      <c r="AT8" s="34">
        <f>データ!T6</f>
        <v>190.95</v>
      </c>
      <c r="AU8" s="34"/>
      <c r="AV8" s="34"/>
      <c r="AW8" s="34"/>
      <c r="AX8" s="34"/>
      <c r="AY8" s="34"/>
      <c r="AZ8" s="34"/>
      <c r="BA8" s="34"/>
      <c r="BB8" s="34">
        <f>データ!U6</f>
        <v>23.74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64.209999999999994</v>
      </c>
      <c r="Q10" s="34"/>
      <c r="R10" s="34"/>
      <c r="S10" s="34"/>
      <c r="T10" s="34"/>
      <c r="U10" s="34"/>
      <c r="V10" s="34"/>
      <c r="W10" s="34">
        <f>データ!Q6</f>
        <v>80.77</v>
      </c>
      <c r="X10" s="34"/>
      <c r="Y10" s="34"/>
      <c r="Z10" s="34"/>
      <c r="AA10" s="34"/>
      <c r="AB10" s="34"/>
      <c r="AC10" s="34"/>
      <c r="AD10" s="41">
        <f>データ!R6</f>
        <v>3520</v>
      </c>
      <c r="AE10" s="41"/>
      <c r="AF10" s="41"/>
      <c r="AG10" s="41"/>
      <c r="AH10" s="41"/>
      <c r="AI10" s="41"/>
      <c r="AJ10" s="41"/>
      <c r="AK10" s="2"/>
      <c r="AL10" s="41">
        <f>データ!V6</f>
        <v>2876</v>
      </c>
      <c r="AM10" s="41"/>
      <c r="AN10" s="41"/>
      <c r="AO10" s="41"/>
      <c r="AP10" s="41"/>
      <c r="AQ10" s="41"/>
      <c r="AR10" s="41"/>
      <c r="AS10" s="41"/>
      <c r="AT10" s="34">
        <f>データ!W6</f>
        <v>2.16</v>
      </c>
      <c r="AU10" s="34"/>
      <c r="AV10" s="34"/>
      <c r="AW10" s="34"/>
      <c r="AX10" s="34"/>
      <c r="AY10" s="34"/>
      <c r="AZ10" s="34"/>
      <c r="BA10" s="34"/>
      <c r="BB10" s="34">
        <f>データ!X6</f>
        <v>1331.48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t1bpE6k/FwTH3lU4/LNq/XYyjru0BNWCSN1ibfILoSDGdQV2jSB5ESm3VMjA2jKTm0t/kebxpjbVh3ppSITWfQ==" saltValue="nI/SLvDQbcdsFCz9/gvyD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15491</v>
      </c>
      <c r="D6" s="19">
        <f t="shared" si="3"/>
        <v>47</v>
      </c>
      <c r="E6" s="19">
        <f t="shared" si="3"/>
        <v>17</v>
      </c>
      <c r="F6" s="19">
        <f t="shared" si="3"/>
        <v>5</v>
      </c>
      <c r="G6" s="19">
        <f t="shared" si="3"/>
        <v>0</v>
      </c>
      <c r="H6" s="19" t="str">
        <f t="shared" si="3"/>
        <v>北海道　訓子府町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64.209999999999994</v>
      </c>
      <c r="Q6" s="20">
        <f t="shared" si="3"/>
        <v>80.77</v>
      </c>
      <c r="R6" s="20">
        <f t="shared" si="3"/>
        <v>3520</v>
      </c>
      <c r="S6" s="20">
        <f t="shared" si="3"/>
        <v>4533</v>
      </c>
      <c r="T6" s="20">
        <f t="shared" si="3"/>
        <v>190.95</v>
      </c>
      <c r="U6" s="20">
        <f t="shared" si="3"/>
        <v>23.74</v>
      </c>
      <c r="V6" s="20">
        <f t="shared" si="3"/>
        <v>2876</v>
      </c>
      <c r="W6" s="20">
        <f t="shared" si="3"/>
        <v>2.16</v>
      </c>
      <c r="X6" s="20">
        <f t="shared" si="3"/>
        <v>1331.48</v>
      </c>
      <c r="Y6" s="21">
        <f>IF(Y7="",NA(),Y7)</f>
        <v>60.26</v>
      </c>
      <c r="Z6" s="21">
        <f t="shared" ref="Z6:AH6" si="4">IF(Z7="",NA(),Z7)</f>
        <v>65.78</v>
      </c>
      <c r="AA6" s="21">
        <f t="shared" si="4"/>
        <v>65.05</v>
      </c>
      <c r="AB6" s="21">
        <f t="shared" si="4"/>
        <v>71.400000000000006</v>
      </c>
      <c r="AC6" s="21">
        <f t="shared" si="4"/>
        <v>71.45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718.49</v>
      </c>
      <c r="BO6" s="21">
        <f t="shared" si="7"/>
        <v>743.31</v>
      </c>
      <c r="BP6" s="20" t="str">
        <f>IF(BP7="","",IF(BP7="-","【-】","【"&amp;SUBSTITUTE(TEXT(BP7,"#,##0.00"),"-","△")&amp;"】"))</f>
        <v>【785.10】</v>
      </c>
      <c r="BQ6" s="21">
        <f>IF(BQ7="",NA(),BQ7)</f>
        <v>59.57</v>
      </c>
      <c r="BR6" s="21">
        <f t="shared" ref="BR6:BZ6" si="8">IF(BR7="",NA(),BR7)</f>
        <v>64.39</v>
      </c>
      <c r="BS6" s="21">
        <f t="shared" si="8"/>
        <v>56.17</v>
      </c>
      <c r="BT6" s="21">
        <f t="shared" si="8"/>
        <v>60.1</v>
      </c>
      <c r="BU6" s="21">
        <f t="shared" si="8"/>
        <v>54.88</v>
      </c>
      <c r="BV6" s="21">
        <f t="shared" si="8"/>
        <v>57.31</v>
      </c>
      <c r="BW6" s="21">
        <f t="shared" si="8"/>
        <v>57.08</v>
      </c>
      <c r="BX6" s="21">
        <f t="shared" si="8"/>
        <v>56.26</v>
      </c>
      <c r="BY6" s="21">
        <f t="shared" si="8"/>
        <v>61.82</v>
      </c>
      <c r="BZ6" s="21">
        <f t="shared" si="8"/>
        <v>61.15</v>
      </c>
      <c r="CA6" s="20" t="str">
        <f>IF(CA7="","",IF(CA7="-","【-】","【"&amp;SUBSTITUTE(TEXT(CA7,"#,##0.00"),"-","△")&amp;"】"))</f>
        <v>【56.93】</v>
      </c>
      <c r="CB6" s="21">
        <f>IF(CB7="",NA(),CB7)</f>
        <v>306.51</v>
      </c>
      <c r="CC6" s="21">
        <f t="shared" ref="CC6:CK6" si="9">IF(CC7="",NA(),CC7)</f>
        <v>286.91000000000003</v>
      </c>
      <c r="CD6" s="21">
        <f t="shared" si="9"/>
        <v>328.65</v>
      </c>
      <c r="CE6" s="21">
        <f t="shared" si="9"/>
        <v>309.05</v>
      </c>
      <c r="CF6" s="21">
        <f t="shared" si="9"/>
        <v>308.8</v>
      </c>
      <c r="CG6" s="21">
        <f t="shared" si="9"/>
        <v>273.52</v>
      </c>
      <c r="CH6" s="21">
        <f t="shared" si="9"/>
        <v>274.99</v>
      </c>
      <c r="CI6" s="21">
        <f t="shared" si="9"/>
        <v>282.08999999999997</v>
      </c>
      <c r="CJ6" s="21">
        <f t="shared" si="9"/>
        <v>246.9</v>
      </c>
      <c r="CK6" s="21">
        <f t="shared" si="9"/>
        <v>250.43</v>
      </c>
      <c r="CL6" s="20" t="str">
        <f>IF(CL7="","",IF(CL7="-","【-】","【"&amp;SUBSTITUTE(TEXT(CL7,"#,##0.00"),"-","△")&amp;"】"))</f>
        <v>【271.15】</v>
      </c>
      <c r="CM6" s="21">
        <f>IF(CM7="",NA(),CM7)</f>
        <v>44.88</v>
      </c>
      <c r="CN6" s="21">
        <f t="shared" ref="CN6:CV6" si="10">IF(CN7="",NA(),CN7)</f>
        <v>46.13</v>
      </c>
      <c r="CO6" s="21">
        <f t="shared" si="10"/>
        <v>45</v>
      </c>
      <c r="CP6" s="21">
        <f t="shared" si="10"/>
        <v>44.05</v>
      </c>
      <c r="CQ6" s="21">
        <f t="shared" si="10"/>
        <v>41.31</v>
      </c>
      <c r="CR6" s="21">
        <f t="shared" si="10"/>
        <v>50.14</v>
      </c>
      <c r="CS6" s="21">
        <f t="shared" si="10"/>
        <v>54.83</v>
      </c>
      <c r="CT6" s="21">
        <f t="shared" si="10"/>
        <v>66.53</v>
      </c>
      <c r="CU6" s="21">
        <f t="shared" si="10"/>
        <v>52.9</v>
      </c>
      <c r="CV6" s="21">
        <f t="shared" si="10"/>
        <v>52.63</v>
      </c>
      <c r="CW6" s="20" t="str">
        <f>IF(CW7="","",IF(CW7="-","【-】","【"&amp;SUBSTITUTE(TEXT(CW7,"#,##0.00"),"-","△")&amp;"】"))</f>
        <v>【49.87】</v>
      </c>
      <c r="CX6" s="21">
        <f>IF(CX7="",NA(),CX7)</f>
        <v>95.67</v>
      </c>
      <c r="CY6" s="21">
        <f t="shared" ref="CY6:DG6" si="11">IF(CY7="",NA(),CY7)</f>
        <v>95.92</v>
      </c>
      <c r="CZ6" s="21">
        <f t="shared" si="11"/>
        <v>96.73</v>
      </c>
      <c r="DA6" s="21">
        <f t="shared" si="11"/>
        <v>97.11</v>
      </c>
      <c r="DB6" s="21">
        <f t="shared" si="11"/>
        <v>97.18</v>
      </c>
      <c r="DC6" s="21">
        <f t="shared" si="11"/>
        <v>84.98</v>
      </c>
      <c r="DD6" s="21">
        <f t="shared" si="11"/>
        <v>84.7</v>
      </c>
      <c r="DE6" s="21">
        <f t="shared" si="11"/>
        <v>84.67</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0.01</v>
      </c>
      <c r="EN6" s="21">
        <f t="shared" si="14"/>
        <v>0.02</v>
      </c>
      <c r="EO6" s="20" t="str">
        <f>IF(EO7="","",IF(EO7="-","【-】","【"&amp;SUBSTITUTE(TEXT(EO7,"#,##0.00"),"-","△")&amp;"】"))</f>
        <v>【0.02】</v>
      </c>
    </row>
    <row r="7" spans="1:145" s="22" customFormat="1" x14ac:dyDescent="0.15">
      <c r="A7" s="14"/>
      <c r="B7" s="23">
        <v>2023</v>
      </c>
      <c r="C7" s="23">
        <v>15491</v>
      </c>
      <c r="D7" s="23">
        <v>47</v>
      </c>
      <c r="E7" s="23">
        <v>17</v>
      </c>
      <c r="F7" s="23">
        <v>5</v>
      </c>
      <c r="G7" s="23">
        <v>0</v>
      </c>
      <c r="H7" s="23" t="s">
        <v>98</v>
      </c>
      <c r="I7" s="23" t="s">
        <v>99</v>
      </c>
      <c r="J7" s="23" t="s">
        <v>100</v>
      </c>
      <c r="K7" s="23" t="s">
        <v>101</v>
      </c>
      <c r="L7" s="23" t="s">
        <v>102</v>
      </c>
      <c r="M7" s="23" t="s">
        <v>103</v>
      </c>
      <c r="N7" s="24" t="s">
        <v>104</v>
      </c>
      <c r="O7" s="24" t="s">
        <v>105</v>
      </c>
      <c r="P7" s="24">
        <v>64.209999999999994</v>
      </c>
      <c r="Q7" s="24">
        <v>80.77</v>
      </c>
      <c r="R7" s="24">
        <v>3520</v>
      </c>
      <c r="S7" s="24">
        <v>4533</v>
      </c>
      <c r="T7" s="24">
        <v>190.95</v>
      </c>
      <c r="U7" s="24">
        <v>23.74</v>
      </c>
      <c r="V7" s="24">
        <v>2876</v>
      </c>
      <c r="W7" s="24">
        <v>2.16</v>
      </c>
      <c r="X7" s="24">
        <v>1331.48</v>
      </c>
      <c r="Y7" s="24">
        <v>60.26</v>
      </c>
      <c r="Z7" s="24">
        <v>65.78</v>
      </c>
      <c r="AA7" s="24">
        <v>65.05</v>
      </c>
      <c r="AB7" s="24">
        <v>71.400000000000006</v>
      </c>
      <c r="AC7" s="24">
        <v>71.45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718.49</v>
      </c>
      <c r="BO7" s="24">
        <v>743.31</v>
      </c>
      <c r="BP7" s="24">
        <v>785.1</v>
      </c>
      <c r="BQ7" s="24">
        <v>59.57</v>
      </c>
      <c r="BR7" s="24">
        <v>64.39</v>
      </c>
      <c r="BS7" s="24">
        <v>56.17</v>
      </c>
      <c r="BT7" s="24">
        <v>60.1</v>
      </c>
      <c r="BU7" s="24">
        <v>54.88</v>
      </c>
      <c r="BV7" s="24">
        <v>57.31</v>
      </c>
      <c r="BW7" s="24">
        <v>57.08</v>
      </c>
      <c r="BX7" s="24">
        <v>56.26</v>
      </c>
      <c r="BY7" s="24">
        <v>61.82</v>
      </c>
      <c r="BZ7" s="24">
        <v>61.15</v>
      </c>
      <c r="CA7" s="24">
        <v>56.93</v>
      </c>
      <c r="CB7" s="24">
        <v>306.51</v>
      </c>
      <c r="CC7" s="24">
        <v>286.91000000000003</v>
      </c>
      <c r="CD7" s="24">
        <v>328.65</v>
      </c>
      <c r="CE7" s="24">
        <v>309.05</v>
      </c>
      <c r="CF7" s="24">
        <v>308.8</v>
      </c>
      <c r="CG7" s="24">
        <v>273.52</v>
      </c>
      <c r="CH7" s="24">
        <v>274.99</v>
      </c>
      <c r="CI7" s="24">
        <v>282.08999999999997</v>
      </c>
      <c r="CJ7" s="24">
        <v>246.9</v>
      </c>
      <c r="CK7" s="24">
        <v>250.43</v>
      </c>
      <c r="CL7" s="24">
        <v>271.14999999999998</v>
      </c>
      <c r="CM7" s="24">
        <v>44.88</v>
      </c>
      <c r="CN7" s="24">
        <v>46.13</v>
      </c>
      <c r="CO7" s="24">
        <v>45</v>
      </c>
      <c r="CP7" s="24">
        <v>44.05</v>
      </c>
      <c r="CQ7" s="24">
        <v>41.31</v>
      </c>
      <c r="CR7" s="24">
        <v>50.14</v>
      </c>
      <c r="CS7" s="24">
        <v>54.83</v>
      </c>
      <c r="CT7" s="24">
        <v>66.53</v>
      </c>
      <c r="CU7" s="24">
        <v>52.9</v>
      </c>
      <c r="CV7" s="24">
        <v>52.63</v>
      </c>
      <c r="CW7" s="24">
        <v>49.87</v>
      </c>
      <c r="CX7" s="24">
        <v>95.67</v>
      </c>
      <c r="CY7" s="24">
        <v>95.92</v>
      </c>
      <c r="CZ7" s="24">
        <v>96.73</v>
      </c>
      <c r="DA7" s="24">
        <v>97.11</v>
      </c>
      <c r="DB7" s="24">
        <v>97.18</v>
      </c>
      <c r="DC7" s="24">
        <v>84.98</v>
      </c>
      <c r="DD7" s="24">
        <v>84.7</v>
      </c>
      <c r="DE7" s="24">
        <v>84.67</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0.01</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KPLTNI1970</cp:lastModifiedBy>
  <cp:lastPrinted>2025-01-29T06:01:15Z</cp:lastPrinted>
  <dcterms:created xsi:type="dcterms:W3CDTF">2025-01-24T07:32:31Z</dcterms:created>
  <dcterms:modified xsi:type="dcterms:W3CDTF">2025-01-29T06:04:18Z</dcterms:modified>
  <cp:category/>
</cp:coreProperties>
</file>