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V:\報告関係\R3年度上水・下水の共通関係\経営比較分析表（Ｒ2年度決算分）\【経営比較分析表】2020_015491_47_1718（下水：集排、個排）\"/>
    </mc:Choice>
  </mc:AlternateContent>
  <xr:revisionPtr revIDLastSave="0" documentId="13_ncr:1_{E0F09CFC-9972-46A4-80B3-C27C3929F6A4}" xr6:coauthVersionLast="36" xr6:coauthVersionMax="36" xr10:uidLastSave="{00000000-0000-0000-0000-000000000000}"/>
  <workbookProtection workbookAlgorithmName="SHA-512" workbookHashValue="ViOBgTAod+d59YkfoVcOLGQhqb+9EoKJTeFRUp1UFOWWNcWtr4kYIgVxQ3DGyqWY6zY1Hoz2Soi5uQ6sHbDIuQ==" workbookSaltValue="p4Cha8vvZohm7m7XSRPMn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E86" i="4"/>
  <c r="AL10" i="4"/>
  <c r="AD10" i="4"/>
  <c r="B10" i="4"/>
  <c r="AD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<sst xmlns="http://schemas.openxmlformats.org/spreadsheetml/2006/main" count="247" uniqueCount="119">
  <si>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</si>
  <si>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</si>
  <si>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</si>
  <si>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</si>
  <si>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</si>
  <si>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</si>
  <si>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</si>
  <si>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</si>
  <si>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</si>
  <si>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</si>
  <si>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</si>
  <si>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</si>
  <si>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</si>
  <si>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</si>
  <si>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</si>
  <si>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</si>
  <si>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</si>
  <si>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</si>
  <si>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</si>
  <si>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</si>
  <si>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</si>
  <si>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</si>
  <si>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</si>
  <si>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</si>
  <si>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</si>
  <si>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</si>
  <si>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</si>
  <si>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</si>
  <si>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</si>
  <si>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</si>
  <si>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</si>
  <si>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</si>
  <si>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</si>
  <si>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</si>
  <si>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</si>
  <si>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</si>
  <si>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</si>
  <si>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</si>
  <si>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</si>
  <si>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</si>
  <si>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</si>
  <si>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</si>
  <si>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</si>
  <si>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</si>
  <si>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</si>
  <si>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</si>
  <si>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</si>
  <si>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</si>
  <si>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</si>
  <si>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</si>
  <si>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</si>
  <si>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</si>
  <si>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</si>
  <si>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</si>
  <si>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</si>
  <si>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</si>
  <si>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</si>
  <si>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</si>
  <si>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</si>
  <si>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</si>
  <si>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</si>
  <si>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</si>
  <si>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</si>
  <si>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</si>
  <si>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</si>
  <si>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</si>
  <si>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</si>
  <si>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</si>
  <si>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</si>
  <si>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</si>
  <si>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</si>
  <si>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</si>
  <si>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</si>
  <si>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</si>
  <si>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</si>
  <si>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</si>
  <si>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</si>
  <si>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</si>
  <si>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</si>
  <si>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</si>
  <si>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</si>
  <si>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</si>
  <si>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</si>
  <si>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</si>
  <si>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</si>
  <si>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</si>
  <si>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</si>
  <si>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</si>
  <si>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</si>
  <si>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</si>
  <si>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</si>
  <si>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</si>
  <si>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</si>
  <si>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</si>
  <si>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</si>
  <si>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</si>
  <si>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</si>
  <si>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</si>
  <si>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</si>
  <si>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</si>
  <si>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</si>
  <si>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</si>
  <si>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</si>
  <si>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</si>
  <si>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</si>
  <si>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</si>
  <si>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</si>
  <si>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</si>
  <si>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</si>
  <si>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</si>
  <si>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</si>
  <si>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</si>
  <si>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</si>
  <si>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</si>
  <si>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</si>
  <si>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</si>
  <si>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整備事業を実施中であり、企業債の償還額により大きく変わるが、60％程度で推移しており、使用料収入以外の収入（一般会計繰入金）に依存する経営状況となっている。また、繰入金の一部が収益的収支比率の算定式には入らず、資本的収支として計上されていることから、６０％程度の比率になっている。
　企業債残高対事業規模比率は、平成28年度以降、企業債残高が一般会計からの負担によるものとなっているためゼロとなっている。（H30年度については、千円未満の端数処理の関係で値が入っている）
　経費回収率は、類似団体を上回っており、また、汚水処理原価は類似団体を下回っているが、今後も経費の節減に努める必要がある。
　施設利用率は、１００％前後で推移しており、類似団体より高い率となっている。
　水洗化率は、類似団体より低い率となっているが、事業実施中であり微増ながら率が年々上昇している。</t>
    <rPh sb="10" eb="12">
      <t>セイビ</t>
    </rPh>
    <rPh sb="12" eb="14">
      <t>ジギョウ</t>
    </rPh>
    <rPh sb="15" eb="17">
      <t>ジッシ</t>
    </rPh>
    <rPh sb="17" eb="18">
      <t>チュウ</t>
    </rPh>
    <rPh sb="216" eb="218">
      <t>ネンド</t>
    </rPh>
    <rPh sb="224" eb="226">
      <t>センエン</t>
    </rPh>
    <rPh sb="226" eb="228">
      <t>ミマン</t>
    </rPh>
    <rPh sb="229" eb="231">
      <t>ハスウ</t>
    </rPh>
    <rPh sb="231" eb="233">
      <t>ショリ</t>
    </rPh>
    <rPh sb="234" eb="236">
      <t>カンケイ</t>
    </rPh>
    <rPh sb="237" eb="238">
      <t>アタイ</t>
    </rPh>
    <rPh sb="239" eb="240">
      <t>ハイ</t>
    </rPh>
    <rPh sb="254" eb="256">
      <t>ルイジ</t>
    </rPh>
    <rPh sb="256" eb="258">
      <t>ダンタイ</t>
    </rPh>
    <rPh sb="259" eb="261">
      <t>ウワマワ</t>
    </rPh>
    <rPh sb="276" eb="278">
      <t>ルイジ</t>
    </rPh>
    <rPh sb="278" eb="280">
      <t>ダンタイ</t>
    </rPh>
    <rPh sb="281" eb="282">
      <t>シタ</t>
    </rPh>
    <rPh sb="289" eb="291">
      <t>コンゴ</t>
    </rPh>
    <rPh sb="320" eb="322">
      <t>ゼンゴ</t>
    </rPh>
    <rPh sb="323" eb="325">
      <t>スイイ</t>
    </rPh>
    <rPh sb="336" eb="337">
      <t>タカ</t>
    </rPh>
    <rPh sb="360" eb="361">
      <t>ヒク</t>
    </rPh>
    <rPh sb="362" eb="363">
      <t>リツ</t>
    </rPh>
    <rPh sb="371" eb="373">
      <t>ジギョウ</t>
    </rPh>
    <rPh sb="373" eb="375">
      <t>ジッシ</t>
    </rPh>
    <rPh sb="375" eb="376">
      <t>チュウ</t>
    </rPh>
    <rPh sb="379" eb="381">
      <t>ビゾウ</t>
    </rPh>
    <rPh sb="384" eb="385">
      <t>リツ</t>
    </rPh>
    <rPh sb="386" eb="388">
      <t>ネンネン</t>
    </rPh>
    <rPh sb="388" eb="390">
      <t>ジョウショウ</t>
    </rPh>
    <phoneticPr fontId="4"/>
  </si>
  <si>
    <t>　耐用年数を経過していないため、老朽化に伴う更新等の改善は実施していない。
　管渠及び浄化槽の法定耐用年数が経過するまでに期間があり、実際の更新時期は未定であるが、機器等の更新については、劣化を把握して随時更新をしていく。</t>
    <rPh sb="1" eb="3">
      <t>タイヨウ</t>
    </rPh>
    <rPh sb="3" eb="5">
      <t>ネンスウ</t>
    </rPh>
    <rPh sb="6" eb="8">
      <t>ケイカ</t>
    </rPh>
    <rPh sb="83" eb="85">
      <t>キキ</t>
    </rPh>
    <rPh sb="95" eb="97">
      <t>レッカ</t>
    </rPh>
    <rPh sb="98" eb="100">
      <t>ハアク</t>
    </rPh>
    <rPh sb="102" eb="104">
      <t>ズイジ</t>
    </rPh>
    <rPh sb="104" eb="106">
      <t>コウシン</t>
    </rPh>
    <phoneticPr fontId="4"/>
  </si>
  <si>
    <t>　企業債の償還が一定規模あり、収入においては、使用料収入だけでは経費を賄うことができず、使用料以外の収入に依存している状況が続くため、今後も汚水処理費の削減に努め、経営改善に取組むことが必要である。
　長期的な経営見通しとして定めた経営戦略を基に、コスト削減等の取組みを行います。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</si>
</sst>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E4-4451-9D39-3006C60849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E4-4451-9D39-3006C60849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99.1</c:v>
                </c:pt>
                <c:pt idx="1">
                  <c:v>99.7</c:v>
                </c:pt>
                <c:pt idx="2">
                  <c:v>99.13</c:v>
                </c:pt>
                <c:pt idx="3">
                  <c:v>101.16</c:v>
                </c:pt>
                <c:pt idx="4">
                  <c:v>100.28</c:v>
                </c:pt>
              </c:numCache>
            </c:numRef>
          </c:val>
          <c:extLst>
            <c:ext xmlns:c16="http://schemas.microsoft.com/office/drawing/2014/chart" uri="{C3380CC4-5D6E-409C-BE32-E72D297353CC}">
              <c16:uniqueId val="{00000000-3808-4711-BD46-793FA1C5099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132.99</c:v>
                </c:pt>
                <c:pt idx="1">
                  <c:v>51.71</c:v>
                </c:pt>
                <c:pt idx="2">
                  <c:v>50.56</c:v>
                </c:pt>
                <c:pt idx="3">
                  <c:v>47.35</c:v>
                </c:pt>
                <c:pt idx="4">
                  <c:v>46.36</c:v>
                </c:pt>
              </c:numCache>
            </c:numRef>
          </c:val>
          <c:smooth val="0"/>
          <c:extLst>
            <c:ext xmlns:c16="http://schemas.microsoft.com/office/drawing/2014/chart" uri="{C3380CC4-5D6E-409C-BE32-E72D297353CC}">
              <c16:uniqueId val="{00000001-3808-4711-BD46-793FA1C5099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54.53</c:v>
                </c:pt>
                <c:pt idx="1">
                  <c:v>55.88</c:v>
                </c:pt>
                <c:pt idx="2">
                  <c:v>57.04</c:v>
                </c:pt>
                <c:pt idx="3">
                  <c:v>58.82</c:v>
                </c:pt>
                <c:pt idx="4">
                  <c:v>61.87</c:v>
                </c:pt>
              </c:numCache>
            </c:numRef>
          </c:val>
          <c:extLst>
            <c:ext xmlns:c16="http://schemas.microsoft.com/office/drawing/2014/chart" uri="{C3380CC4-5D6E-409C-BE32-E72D297353CC}">
              <c16:uniqueId val="{00000000-33D3-4129-898C-E57E7BB54A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82.94</c:v>
                </c:pt>
                <c:pt idx="1">
                  <c:v>82.91</c:v>
                </c:pt>
                <c:pt idx="2">
                  <c:v>83.85</c:v>
                </c:pt>
                <c:pt idx="3">
                  <c:v>81.209999999999994</c:v>
                </c:pt>
                <c:pt idx="4">
                  <c:v>83.08</c:v>
                </c:pt>
              </c:numCache>
            </c:numRef>
          </c:val>
          <c:smooth val="0"/>
          <c:extLst>
            <c:ext xmlns:c16="http://schemas.microsoft.com/office/drawing/2014/chart" uri="{C3380CC4-5D6E-409C-BE32-E72D297353CC}">
              <c16:uniqueId val="{00000001-33D3-4129-898C-E57E7BB54A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57.39</c:v>
                </c:pt>
                <c:pt idx="1">
                  <c:v>61.52</c:v>
                </c:pt>
                <c:pt idx="2">
                  <c:v>58.22</c:v>
                </c:pt>
                <c:pt idx="3">
                  <c:v>56.12</c:v>
                </c:pt>
                <c:pt idx="4">
                  <c:v>59.35</c:v>
                </c:pt>
              </c:numCache>
            </c:numRef>
          </c:val>
          <c:extLst>
            <c:ext xmlns:c16="http://schemas.microsoft.com/office/drawing/2014/chart" uri="{C3380CC4-5D6E-409C-BE32-E72D297353CC}">
              <c16:uniqueId val="{00000000-B85F-41FD-BE19-85BB9C4F16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5F-41FD-BE19-85BB9C4F16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F9-461D-8347-973215AD59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F9-461D-8347-973215AD59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D0-4A4A-AE8C-D518EBB67B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D0-4A4A-AE8C-D518EBB67B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54-4800-8D7F-A7B194EAC70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54-4800-8D7F-A7B194EAC70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84-42D7-BE67-5B5E7A3551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84-42D7-BE67-5B5E7A3551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15AE-4C79-945F-8617963041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566.35</c:v>
                </c:pt>
                <c:pt idx="1">
                  <c:v>888.8</c:v>
                </c:pt>
                <c:pt idx="2">
                  <c:v>855.65</c:v>
                </c:pt>
                <c:pt idx="3">
                  <c:v>862.99</c:v>
                </c:pt>
                <c:pt idx="4">
                  <c:v>782.91</c:v>
                </c:pt>
              </c:numCache>
            </c:numRef>
          </c:val>
          <c:smooth val="0"/>
          <c:extLst>
            <c:ext xmlns:c16="http://schemas.microsoft.com/office/drawing/2014/chart" uri="{C3380CC4-5D6E-409C-BE32-E72D297353CC}">
              <c16:uniqueId val="{00000001-15AE-4C79-945F-8617963041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96.34</c:v>
                </c:pt>
                <c:pt idx="1">
                  <c:v>89.78</c:v>
                </c:pt>
                <c:pt idx="2">
                  <c:v>88.18</c:v>
                </c:pt>
                <c:pt idx="3">
                  <c:v>87.28</c:v>
                </c:pt>
                <c:pt idx="4">
                  <c:v>85.44</c:v>
                </c:pt>
              </c:numCache>
            </c:numRef>
          </c:val>
          <c:extLst>
            <c:ext xmlns:c16="http://schemas.microsoft.com/office/drawing/2014/chart" uri="{C3380CC4-5D6E-409C-BE32-E72D297353CC}">
              <c16:uniqueId val="{00000000-6644-43E1-804A-C72C548B87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52.27</c:v>
                </c:pt>
                <c:pt idx="1">
                  <c:v>52.55</c:v>
                </c:pt>
                <c:pt idx="2">
                  <c:v>52.23</c:v>
                </c:pt>
                <c:pt idx="3">
                  <c:v>50.06</c:v>
                </c:pt>
                <c:pt idx="4">
                  <c:v>49.38</c:v>
                </c:pt>
              </c:numCache>
            </c:numRef>
          </c:val>
          <c:smooth val="0"/>
          <c:extLst>
            <c:ext xmlns:c16="http://schemas.microsoft.com/office/drawing/2014/chart" uri="{C3380CC4-5D6E-409C-BE32-E72D297353CC}">
              <c16:uniqueId val="{00000001-6644-43E1-804A-C72C548B87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217.47</c:v>
                </c:pt>
                <c:pt idx="1">
                  <c:v>234.66</c:v>
                </c:pt>
                <c:pt idx="2">
                  <c:v>237.2</c:v>
                </c:pt>
                <c:pt idx="3">
                  <c:v>240.93</c:v>
                </c:pt>
                <c:pt idx="4">
                  <c:v>246.9</c:v>
                </c:pt>
              </c:numCache>
            </c:numRef>
          </c:val>
          <c:extLst>
            <c:ext xmlns:c16="http://schemas.microsoft.com/office/drawing/2014/chart" uri="{C3380CC4-5D6E-409C-BE32-E72D297353CC}">
              <c16:uniqueId val="{00000000-0951-4B35-8B86-7C014C3FF0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291.01</c:v>
                </c:pt>
                <c:pt idx="1">
                  <c:v>292.45</c:v>
                </c:pt>
                <c:pt idx="2">
                  <c:v>294.05</c:v>
                </c:pt>
                <c:pt idx="3">
                  <c:v>309.22000000000003</c:v>
                </c:pt>
                <c:pt idx="4">
                  <c:v>316.97000000000003</c:v>
                </c:pt>
              </c:numCache>
            </c:numRef>
          </c:val>
          <c:smooth val="0"/>
          <c:extLst>
            <c:ext xmlns:c16="http://schemas.microsoft.com/office/drawing/2014/chart" uri="{C3380CC4-5D6E-409C-BE32-E72D297353CC}">
              <c16:uniqueId val="{00000001-0951-4B35-8B86-7C014C3FF0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S1" zoomScale="77" zoomScaleNormal="77" workbookViewId="0">
      <selection activeCell="BI89" sqref="BI89:BI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北海道　訓子府町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4810</v>
      </c>
      <c r="AM8" s="69"/>
      <c r="AN8" s="69"/>
      <c r="AO8" s="69"/>
      <c r="AP8" s="69"/>
      <c r="AQ8" s="69"/>
      <c r="AR8" s="69"/>
      <c r="AS8" s="69"/>
      <c r="AT8" s="68">
        <f>データ!T6</f>
        <v>190.95</v>
      </c>
      <c r="AU8" s="68"/>
      <c r="AV8" s="68"/>
      <c r="AW8" s="68"/>
      <c r="AX8" s="68"/>
      <c r="AY8" s="68"/>
      <c r="AZ8" s="68"/>
      <c r="BA8" s="68"/>
      <c r="BB8" s="68">
        <f>データ!U6</f>
        <v>25.19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35.630000000000003</v>
      </c>
      <c r="Q10" s="68"/>
      <c r="R10" s="68"/>
      <c r="S10" s="68"/>
      <c r="T10" s="68"/>
      <c r="U10" s="68"/>
      <c r="V10" s="68"/>
      <c r="W10" s="68">
        <f>データ!Q6</f>
        <v>100</v>
      </c>
      <c r="X10" s="68"/>
      <c r="Y10" s="68"/>
      <c r="Z10" s="68"/>
      <c r="AA10" s="68"/>
      <c r="AB10" s="68"/>
      <c r="AC10" s="68"/>
      <c r="AD10" s="69">
        <f>データ!R6</f>
        <v>3520</v>
      </c>
      <c r="AE10" s="69"/>
      <c r="AF10" s="69"/>
      <c r="AG10" s="69"/>
      <c r="AH10" s="69"/>
      <c r="AI10" s="69"/>
      <c r="AJ10" s="69"/>
      <c r="AK10" s="2"/>
      <c r="AL10" s="69">
        <f>データ!V6</f>
        <v>1710</v>
      </c>
      <c r="AM10" s="69"/>
      <c r="AN10" s="69"/>
      <c r="AO10" s="69"/>
      <c r="AP10" s="69"/>
      <c r="AQ10" s="69"/>
      <c r="AR10" s="69"/>
      <c r="AS10" s="69"/>
      <c r="AT10" s="68">
        <f>データ!W6</f>
        <v>188.68</v>
      </c>
      <c r="AU10" s="68"/>
      <c r="AV10" s="68"/>
      <c r="AW10" s="68"/>
      <c r="AX10" s="68"/>
      <c r="AY10" s="68"/>
      <c r="AZ10" s="68"/>
      <c r="BA10" s="68"/>
      <c r="BB10" s="68">
        <f>データ!X6</f>
        <v>9.06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【780.89】</v>
      </c>
      <c r="I86" s="26" t="str">
        <f>データ!CA6</f>
        <v>【48.58】</v>
      </c>
      <c r="J86" s="26" t="str">
        <f>データ!CL6</f>
        <v>【328.08】</v>
      </c>
      <c r="K86" s="26" t="str">
        <f>データ!CW6</f>
        <v>【46.74】</v>
      </c>
      <c r="L86" s="26" t="str">
        <f>データ!DH6</f>
        <v>【81.12】</v>
      </c>
      <c r="M86" s="26" t="s">
        <v>44</v>
      </c>
      <c r="N86" s="26" t="s">
        <v>44</v>
      </c>
      <c r="O86" s="26" t="str">
        <f>データ!EO6</f>
        <v>【-】</v>
      </c>
    </row>
  </sheetData>
  <sheetProtection algorithmName="SHA-512" hashValue="Q/ONY3cgdRSwbmcHrhTpaayPYGRDdEif3ji4m9Ts7uN6TC7Hwh4m+Ojivz1n1J1HsiInvUSD0v9EpNKtBiwmuw==" saltValue="vaFsLt9NRO6VvvHpQfGO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15491</v>
      </c>
      <c r="D6" s="33">
        <f t="shared" si="3"/>
        <v>47</v>
      </c>
      <c r="E6" s="33">
        <f t="shared" si="3"/>
        <v>18</v>
      </c>
      <c r="F6" s="33">
        <f t="shared" si="3"/>
        <v>1</v>
      </c>
      <c r="G6" s="33">
        <f t="shared" si="3"/>
        <v>0</v>
      </c>
      <c r="H6" s="33" t="str">
        <f t="shared" si="3"/>
        <v>北海道　訓子府町</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35.630000000000003</v>
      </c>
      <c r="Q6" s="34">
        <f t="shared" si="3"/>
        <v>100</v>
      </c>
      <c r="R6" s="34">
        <f t="shared" si="3"/>
        <v>3520</v>
      </c>
      <c r="S6" s="34">
        <f t="shared" si="3"/>
        <v>4810</v>
      </c>
      <c r="T6" s="34">
        <f t="shared" si="3"/>
        <v>190.95</v>
      </c>
      <c r="U6" s="34">
        <f t="shared" si="3"/>
        <v>25.19</v>
      </c>
      <c r="V6" s="34">
        <f t="shared" si="3"/>
        <v>1710</v>
      </c>
      <c r="W6" s="34">
        <f t="shared" si="3"/>
        <v>188.68</v>
      </c>
      <c r="X6" s="34">
        <f t="shared" si="3"/>
        <v>9.06</v>
      </c>
      <c r="Y6" s="35">
        <f>IF(Y7="",NA(),Y7)</f>
        <v>57.39</v>
      </c>
      <c r="Z6" s="35">
        <f t="shared" ref="Z6:AH6" si="4">IF(Z7="",NA(),Z7)</f>
        <v>61.52</v>
      </c>
      <c r="AA6" s="35">
        <f t="shared" si="4"/>
        <v>58.22</v>
      </c>
      <c r="AB6" s="35">
        <f t="shared" si="4"/>
        <v>56.12</v>
      </c>
      <c r="AC6" s="35">
        <f t="shared" si="4"/>
        <v>59.35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0.01</v>
      </c>
      <c r="BI6" s="34">
        <f t="shared" si="7"/>
        <v>0</v>
      </c>
      <c r="BJ6" s="34">
        <f t="shared" si="7"/>
        <v>0</v>
      </c>
      <c r="BK6" s="35">
        <f t="shared" si="7"/>
        <v>566.35</v>
      </c>
      <c r="BL6" s="35">
        <f t="shared" si="7"/>
        <v>888.8</v>
      </c>
      <c r="BM6" s="35">
        <f t="shared" si="7"/>
        <v>855.65</v>
      </c>
      <c r="BN6" s="35">
        <f t="shared" si="7"/>
        <v>862.99</v>
      </c>
      <c r="BO6" s="35">
        <f t="shared" si="7"/>
        <v>782.91</v>
      </c>
      <c r="BP6" s="34" t="str">
        <f>IF(BP7="","",IF(BP7="-","【-】","【"&amp;SUBSTITUTE(TEXT(BP7,"#,##0.00"),"-","△")&amp;"】"))</f>
        <v>【780.89】</v>
      </c>
      <c r="BQ6" s="35">
        <f>IF(BQ7="",NA(),BQ7)</f>
        <v>96.34</v>
      </c>
      <c r="BR6" s="35">
        <f t="shared" ref="BR6:BZ6" si="8">IF(BR7="",NA(),BR7)</f>
        <v>89.78</v>
      </c>
      <c r="BS6" s="35">
        <f t="shared" si="8"/>
        <v>88.18</v>
      </c>
      <c r="BT6" s="35">
        <f t="shared" si="8"/>
        <v>87.28</v>
      </c>
      <c r="BU6" s="35">
        <f t="shared" si="8"/>
        <v>85.44</v>
      </c>
      <c r="BV6" s="35">
        <f t="shared" si="8"/>
        <v>52.27</v>
      </c>
      <c r="BW6" s="35">
        <f t="shared" si="8"/>
        <v>52.55</v>
      </c>
      <c r="BX6" s="35">
        <f t="shared" si="8"/>
        <v>52.23</v>
      </c>
      <c r="BY6" s="35">
        <f t="shared" si="8"/>
        <v>50.06</v>
      </c>
      <c r="BZ6" s="35">
        <f t="shared" si="8"/>
        <v>49.38</v>
      </c>
      <c r="CA6" s="34" t="str">
        <f>IF(CA7="","",IF(CA7="-","【-】","【"&amp;SUBSTITUTE(TEXT(CA7,"#,##0.00"),"-","△")&amp;"】"))</f>
        <v>【48.58】</v>
      </c>
      <c r="CB6" s="35">
        <f>IF(CB7="",NA(),CB7)</f>
        <v>217.47</v>
      </c>
      <c r="CC6" s="35">
        <f t="shared" ref="CC6:CK6" si="9">IF(CC7="",NA(),CC7)</f>
        <v>234.66</v>
      </c>
      <c r="CD6" s="35">
        <f t="shared" si="9"/>
        <v>237.2</v>
      </c>
      <c r="CE6" s="35">
        <f t="shared" si="9"/>
        <v>240.93</v>
      </c>
      <c r="CF6" s="35">
        <f t="shared" si="9"/>
        <v>246.9</v>
      </c>
      <c r="CG6" s="35">
        <f t="shared" si="9"/>
        <v>291.01</v>
      </c>
      <c r="CH6" s="35">
        <f t="shared" si="9"/>
        <v>292.45</v>
      </c>
      <c r="CI6" s="35">
        <f t="shared" si="9"/>
        <v>294.05</v>
      </c>
      <c r="CJ6" s="35">
        <f t="shared" si="9"/>
        <v>309.22000000000003</v>
      </c>
      <c r="CK6" s="35">
        <f t="shared" si="9"/>
        <v>316.97000000000003</v>
      </c>
      <c r="CL6" s="34" t="str">
        <f>IF(CL7="","",IF(CL7="-","【-】","【"&amp;SUBSTITUTE(TEXT(CL7,"#,##0.00"),"-","△")&amp;"】"))</f>
        <v>【328.08】</v>
      </c>
      <c r="CM6" s="35">
        <f>IF(CM7="",NA(),CM7)</f>
        <v>99.1</v>
      </c>
      <c r="CN6" s="35">
        <f t="shared" ref="CN6:CV6" si="10">IF(CN7="",NA(),CN7)</f>
        <v>99.7</v>
      </c>
      <c r="CO6" s="35">
        <f t="shared" si="10"/>
        <v>99.13</v>
      </c>
      <c r="CP6" s="35">
        <f t="shared" si="10"/>
        <v>101.16</v>
      </c>
      <c r="CQ6" s="35">
        <f t="shared" si="10"/>
        <v>100.28</v>
      </c>
      <c r="CR6" s="35">
        <f t="shared" si="10"/>
        <v>132.99</v>
      </c>
      <c r="CS6" s="35">
        <f t="shared" si="10"/>
        <v>51.71</v>
      </c>
      <c r="CT6" s="35">
        <f t="shared" si="10"/>
        <v>50.56</v>
      </c>
      <c r="CU6" s="35">
        <f t="shared" si="10"/>
        <v>47.35</v>
      </c>
      <c r="CV6" s="35">
        <f t="shared" si="10"/>
        <v>46.36</v>
      </c>
      <c r="CW6" s="34" t="str">
        <f>IF(CW7="","",IF(CW7="-","【-】","【"&amp;SUBSTITUTE(TEXT(CW7,"#,##0.00"),"-","△")&amp;"】"))</f>
        <v>【46.74】</v>
      </c>
      <c r="CX6" s="35">
        <f>IF(CX7="",NA(),CX7)</f>
        <v>54.53</v>
      </c>
      <c r="CY6" s="35">
        <f t="shared" ref="CY6:DG6" si="11">IF(CY7="",NA(),CY7)</f>
        <v>55.88</v>
      </c>
      <c r="CZ6" s="35">
        <f t="shared" si="11"/>
        <v>57.04</v>
      </c>
      <c r="DA6" s="35">
        <f t="shared" si="11"/>
        <v>58.82</v>
      </c>
      <c r="DB6" s="35">
        <f t="shared" si="11"/>
        <v>61.87</v>
      </c>
      <c r="DC6" s="35">
        <f t="shared" si="11"/>
        <v>82.94</v>
      </c>
      <c r="DD6" s="35">
        <f t="shared" si="11"/>
        <v>82.91</v>
      </c>
      <c r="DE6" s="35">
        <f t="shared" si="11"/>
        <v>83.85</v>
      </c>
      <c r="DF6" s="35">
        <f t="shared" si="11"/>
        <v>81.209999999999994</v>
      </c>
      <c r="DG6" s="35">
        <f t="shared" si="11"/>
        <v>83.08</v>
      </c>
      <c r="DH6" s="34" t="str">
        <f>IF(DH7="","",IF(DH7="-","【-】","【"&amp;SUBSTITUTE(TEXT(DH7,"#,##0.00"),"-","△")&amp;"】"))</f>
        <v>【81.12】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15491</v>
      </c>
      <c r="D7" s="37">
        <v>47</v>
      </c>
      <c r="E7" s="37">
        <v>18</v>
      </c>
      <c r="F7" s="37">
        <v>1</v>
      </c>
      <c r="G7" s="37">
        <v>0</v>
      </c>
      <c r="H7" s="37" t="s">
        <v>98</v>
      </c>
      <c r="I7" s="37" t="s">
        <v>99</v>
      </c>
      <c r="J7" s="37" t="s">
        <v>100</v>
      </c>
      <c r="K7" s="37" t="s">
        <v>101</v>
      </c>
      <c r="L7" s="37" t="s">
        <v>102</v>
      </c>
      <c r="M7" s="37" t="s">
        <v>103</v>
      </c>
      <c r="N7" s="38" t="s">
        <v>104</v>
      </c>
      <c r="O7" s="38" t="s">
        <v>105</v>
      </c>
      <c r="P7" s="38">
        <v>35.630000000000003</v>
      </c>
      <c r="Q7" s="38">
        <v>100</v>
      </c>
      <c r="R7" s="38">
        <v>3520</v>
      </c>
      <c r="S7" s="38">
        <v>4810</v>
      </c>
      <c r="T7" s="38">
        <v>190.95</v>
      </c>
      <c r="U7" s="38">
        <v>25.19</v>
      </c>
      <c r="V7" s="38">
        <v>1710</v>
      </c>
      <c r="W7" s="38">
        <v>188.68</v>
      </c>
      <c r="X7" s="38">
        <v>9.06</v>
      </c>
      <c r="Y7" s="38">
        <v>57.39</v>
      </c>
      <c r="Z7" s="38">
        <v>61.52</v>
      </c>
      <c r="AA7" s="38">
        <v>58.22</v>
      </c>
      <c r="AB7" s="38">
        <v>56.12</v>
      </c>
      <c r="AC7" s="38">
        <v>59.35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0.01</v>
      </c>
      <c r="BI7" s="38">
        <v>0</v>
      </c>
      <c r="BJ7" s="38">
        <v>0</v>
      </c>
      <c r="BK7" s="38">
        <v>566.35</v>
      </c>
      <c r="BL7" s="38">
        <v>888.8</v>
      </c>
      <c r="BM7" s="38">
        <v>855.65</v>
      </c>
      <c r="BN7" s="38">
        <v>862.99</v>
      </c>
      <c r="BO7" s="38">
        <v>782.91</v>
      </c>
      <c r="BP7" s="38">
        <v>780.89</v>
      </c>
      <c r="BQ7" s="38">
        <v>96.34</v>
      </c>
      <c r="BR7" s="38">
        <v>89.78</v>
      </c>
      <c r="BS7" s="38">
        <v>88.18</v>
      </c>
      <c r="BT7" s="38">
        <v>87.28</v>
      </c>
      <c r="BU7" s="38">
        <v>85.44</v>
      </c>
      <c r="BV7" s="38">
        <v>52.27</v>
      </c>
      <c r="BW7" s="38">
        <v>52.55</v>
      </c>
      <c r="BX7" s="38">
        <v>52.23</v>
      </c>
      <c r="BY7" s="38">
        <v>50.06</v>
      </c>
      <c r="BZ7" s="38">
        <v>49.38</v>
      </c>
      <c r="CA7" s="38">
        <v>48.58</v>
      </c>
      <c r="CB7" s="38">
        <v>217.47</v>
      </c>
      <c r="CC7" s="38">
        <v>234.66</v>
      </c>
      <c r="CD7" s="38">
        <v>237.2</v>
      </c>
      <c r="CE7" s="38">
        <v>240.93</v>
      </c>
      <c r="CF7" s="38">
        <v>246.9</v>
      </c>
      <c r="CG7" s="38">
        <v>291.01</v>
      </c>
      <c r="CH7" s="38">
        <v>292.45</v>
      </c>
      <c r="CI7" s="38">
        <v>294.05</v>
      </c>
      <c r="CJ7" s="38">
        <v>309.22000000000003</v>
      </c>
      <c r="CK7" s="38">
        <v>316.97000000000003</v>
      </c>
      <c r="CL7" s="38">
        <v>328.08</v>
      </c>
      <c r="CM7" s="38">
        <v>99.1</v>
      </c>
      <c r="CN7" s="38">
        <v>99.7</v>
      </c>
      <c r="CO7" s="38">
        <v>99.13</v>
      </c>
      <c r="CP7" s="38">
        <v>101.16</v>
      </c>
      <c r="CQ7" s="38">
        <v>100.28</v>
      </c>
      <c r="CR7" s="38">
        <v>132.99</v>
      </c>
      <c r="CS7" s="38">
        <v>51.71</v>
      </c>
      <c r="CT7" s="38">
        <v>50.56</v>
      </c>
      <c r="CU7" s="38">
        <v>47.35</v>
      </c>
      <c r="CV7" s="38">
        <v>46.36</v>
      </c>
      <c r="CW7" s="38">
        <v>46.74</v>
      </c>
      <c r="CX7" s="38">
        <v>54.53</v>
      </c>
      <c r="CY7" s="38">
        <v>55.88</v>
      </c>
      <c r="CZ7" s="38">
        <v>57.04</v>
      </c>
      <c r="DA7" s="38">
        <v>58.82</v>
      </c>
      <c r="DB7" s="38">
        <v>61.87</v>
      </c>
      <c r="DC7" s="38">
        <v>82.94</v>
      </c>
      <c r="DD7" s="38">
        <v>82.91</v>
      </c>
      <c r="DE7" s="38">
        <v>83.85</v>
      </c>
      <c r="DF7" s="38">
        <v>81.209999999999994</v>
      </c>
      <c r="DG7" s="38">
        <v>83.08</v>
      </c>
      <c r="DH7" s="38">
        <v>81.12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2022-01-14T07:28:45Z</cp:lastPrinted>
  <dcterms:created xsi:type="dcterms:W3CDTF">2021-12-03T08:13:00Z</dcterms:created>
  <dcterms:modified xsi:type="dcterms:W3CDTF">2022-01-14T07:28:50Z</dcterms:modified>
  <cp:category/>
</cp:coreProperties>
</file>