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kun0c204\Desktop\町ホームページデータ\09_事業者向け　各種届出・申請書様式等\02_介護予防・日常生活支援総合事業\"/>
    </mc:Choice>
  </mc:AlternateContent>
  <xr:revisionPtr revIDLastSave="0" documentId="13_ncr:1_{A7E36935-ABD1-4D39-B2F5-1492C909214F}" xr6:coauthVersionLast="36" xr6:coauthVersionMax="47" xr10:uidLastSave="{00000000-0000-0000-0000-000000000000}"/>
  <bookViews>
    <workbookView xWindow="0" yWindow="0" windowWidth="20490" windowHeight="6915" tabRatio="665" xr2:uid="{00000000-000D-0000-FFFF-FFFF00000000}"/>
  </bookViews>
  <sheets>
    <sheet name="訪問型サービス（１枚版）" sheetId="1" r:id="rId1"/>
    <sheet name="訪問型サービス（100名）" sheetId="9" r:id="rId2"/>
    <sheet name="記入方法" sheetId="5" r:id="rId3"/>
    <sheet name="【記載例】訪問型サービス" sheetId="10" r:id="rId4"/>
    <sheet name="プルダウン・リスト" sheetId="2" r:id="rId5"/>
  </sheets>
  <definedNames>
    <definedName name="_xlnm.Print_Area" localSheetId="3">【記載例】訪問型サービス!$A$1:$BD$51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3">【記載例】訪問型サービス!$1:$12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<sst xmlns="http://schemas.openxmlformats.org/spreadsheetml/2006/main" count="466" uniqueCount="170">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</sst>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60" zoomScaleNormal="5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c r="V2" s="227"/>
      <c r="W2" s="39" t="s">
        <v>17</v>
      </c>
      <c r="X2" s="226" t="str">
        <f>IF(U2=0,"",YEAR(DATE(2018+U2,1,1)))</f>
        <v/>
      </c>
      <c r="Y2" s="226"/>
      <c r="Z2" s="41" t="s">
        <v>21</v>
      </c>
      <c r="AA2" s="41" t="s">
        <v>22</v>
      </c>
      <c r="AB2" s="227"/>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t="e">
        <f>DAY(EOMONTH(DATE(X2,AB2,1),0))</f>
        <v>#VALUE!</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t="e">
        <f>DAY(DATE($X$2,$AB$2,1))</f>
        <v>#VALUE!</v>
      </c>
      <c r="Q10" s="90" t="e">
        <f>DAY(DATE($X$2,$AB$2,2))</f>
        <v>#VALUE!</v>
      </c>
      <c r="R10" s="90" t="e">
        <f>DAY(DATE($X$2,$AB$2,3))</f>
        <v>#VALUE!</v>
      </c>
      <c r="S10" s="90" t="e">
        <f>DAY(DATE($X$2,$AB$2,4))</f>
        <v>#VALUE!</v>
      </c>
      <c r="T10" s="90" t="e">
        <f>DAY(DATE($X$2,$AB$2,5))</f>
        <v>#VALUE!</v>
      </c>
      <c r="U10" s="90" t="e">
        <f>DAY(DATE($X$2,$AB$2,6))</f>
        <v>#VALUE!</v>
      </c>
      <c r="V10" s="91" t="e">
        <f>DAY(DATE($X$2,$AB$2,7))</f>
        <v>#VALUE!</v>
      </c>
      <c r="W10" s="89" t="e">
        <f>DAY(DATE($X$2,$AB$2,8))</f>
        <v>#VALUE!</v>
      </c>
      <c r="X10" s="90" t="e">
        <f>DAY(DATE($X$2,$AB$2,9))</f>
        <v>#VALUE!</v>
      </c>
      <c r="Y10" s="90" t="e">
        <f>DAY(DATE($X$2,$AB$2,10))</f>
        <v>#VALUE!</v>
      </c>
      <c r="Z10" s="90" t="e">
        <f>DAY(DATE($X$2,$AB$2,11))</f>
        <v>#VALUE!</v>
      </c>
      <c r="AA10" s="90" t="e">
        <f>DAY(DATE($X$2,$AB$2,12))</f>
        <v>#VALUE!</v>
      </c>
      <c r="AB10" s="90" t="e">
        <f>DAY(DATE($X$2,$AB$2,13))</f>
        <v>#VALUE!</v>
      </c>
      <c r="AC10" s="91" t="e">
        <f>DAY(DATE($X$2,$AB$2,14))</f>
        <v>#VALUE!</v>
      </c>
      <c r="AD10" s="89" t="e">
        <f>DAY(DATE($X$2,$AB$2,15))</f>
        <v>#VALUE!</v>
      </c>
      <c r="AE10" s="90" t="e">
        <f>DAY(DATE($X$2,$AB$2,16))</f>
        <v>#VALUE!</v>
      </c>
      <c r="AF10" s="90" t="e">
        <f>DAY(DATE($X$2,$AB$2,17))</f>
        <v>#VALUE!</v>
      </c>
      <c r="AG10" s="90" t="e">
        <f>DAY(DATE($X$2,$AB$2,18))</f>
        <v>#VALUE!</v>
      </c>
      <c r="AH10" s="90" t="e">
        <f>DAY(DATE($X$2,$AB$2,19))</f>
        <v>#VALUE!</v>
      </c>
      <c r="AI10" s="90" t="e">
        <f>DAY(DATE($X$2,$AB$2,20))</f>
        <v>#VALUE!</v>
      </c>
      <c r="AJ10" s="91" t="e">
        <f>DAY(DATE($X$2,$AB$2,21))</f>
        <v>#VALUE!</v>
      </c>
      <c r="AK10" s="89" t="e">
        <f>DAY(DATE($X$2,$AB$2,22))</f>
        <v>#VALUE!</v>
      </c>
      <c r="AL10" s="90" t="e">
        <f>DAY(DATE($X$2,$AB$2,23))</f>
        <v>#VALUE!</v>
      </c>
      <c r="AM10" s="90" t="e">
        <f>DAY(DATE($X$2,$AB$2,24))</f>
        <v>#VALUE!</v>
      </c>
      <c r="AN10" s="90" t="e">
        <f>DAY(DATE($X$2,$AB$2,25))</f>
        <v>#VALUE!</v>
      </c>
      <c r="AO10" s="90" t="e">
        <f>DAY(DATE($X$2,$AB$2,26))</f>
        <v>#VALUE!</v>
      </c>
      <c r="AP10" s="90" t="e">
        <f>DAY(DATE($X$2,$AB$2,27))</f>
        <v>#VALUE!</v>
      </c>
      <c r="AQ10" s="91" t="e">
        <f>DAY(DATE($X$2,$AB$2,28))</f>
        <v>#VALUE!</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t="e">
        <f>WEEKDAY(DATE($X$2,$AB$2,1))</f>
        <v>#VALUE!</v>
      </c>
      <c r="Q11" s="90" t="e">
        <f>WEEKDAY(DATE($X$2,$AB$2,2))</f>
        <v>#VALUE!</v>
      </c>
      <c r="R11" s="90" t="e">
        <f>WEEKDAY(DATE($X$2,$AB$2,3))</f>
        <v>#VALUE!</v>
      </c>
      <c r="S11" s="90" t="e">
        <f>WEEKDAY(DATE($X$2,$AB$2,4))</f>
        <v>#VALUE!</v>
      </c>
      <c r="T11" s="90" t="e">
        <f>WEEKDAY(DATE($X$2,$AB$2,5))</f>
        <v>#VALUE!</v>
      </c>
      <c r="U11" s="90" t="e">
        <f>WEEKDAY(DATE($X$2,$AB$2,6))</f>
        <v>#VALUE!</v>
      </c>
      <c r="V11" s="91" t="e">
        <f>WEEKDAY(DATE($X$2,$AB$2,7))</f>
        <v>#VALUE!</v>
      </c>
      <c r="W11" s="89" t="e">
        <f>WEEKDAY(DATE($X$2,$AB$2,8))</f>
        <v>#VALUE!</v>
      </c>
      <c r="X11" s="90" t="e">
        <f>WEEKDAY(DATE($X$2,$AB$2,9))</f>
        <v>#VALUE!</v>
      </c>
      <c r="Y11" s="90" t="e">
        <f>WEEKDAY(DATE($X$2,$AB$2,10))</f>
        <v>#VALUE!</v>
      </c>
      <c r="Z11" s="90" t="e">
        <f>WEEKDAY(DATE($X$2,$AB$2,11))</f>
        <v>#VALUE!</v>
      </c>
      <c r="AA11" s="90" t="e">
        <f>WEEKDAY(DATE($X$2,$AB$2,12))</f>
        <v>#VALUE!</v>
      </c>
      <c r="AB11" s="90" t="e">
        <f>WEEKDAY(DATE($X$2,$AB$2,13))</f>
        <v>#VALUE!</v>
      </c>
      <c r="AC11" s="91" t="e">
        <f>WEEKDAY(DATE($X$2,$AB$2,14))</f>
        <v>#VALUE!</v>
      </c>
      <c r="AD11" s="89" t="e">
        <f>WEEKDAY(DATE($X$2,$AB$2,15))</f>
        <v>#VALUE!</v>
      </c>
      <c r="AE11" s="90" t="e">
        <f>WEEKDAY(DATE($X$2,$AB$2,16))</f>
        <v>#VALUE!</v>
      </c>
      <c r="AF11" s="90" t="e">
        <f>WEEKDAY(DATE($X$2,$AB$2,17))</f>
        <v>#VALUE!</v>
      </c>
      <c r="AG11" s="90" t="e">
        <f>WEEKDAY(DATE($X$2,$AB$2,18))</f>
        <v>#VALUE!</v>
      </c>
      <c r="AH11" s="90" t="e">
        <f>WEEKDAY(DATE($X$2,$AB$2,19))</f>
        <v>#VALUE!</v>
      </c>
      <c r="AI11" s="90" t="e">
        <f>WEEKDAY(DATE($X$2,$AB$2,20))</f>
        <v>#VALUE!</v>
      </c>
      <c r="AJ11" s="91" t="e">
        <f>WEEKDAY(DATE($X$2,$AB$2,21))</f>
        <v>#VALUE!</v>
      </c>
      <c r="AK11" s="89" t="e">
        <f>WEEKDAY(DATE($X$2,$AB$2,22))</f>
        <v>#VALUE!</v>
      </c>
      <c r="AL11" s="90" t="e">
        <f>WEEKDAY(DATE($X$2,$AB$2,23))</f>
        <v>#VALUE!</v>
      </c>
      <c r="AM11" s="90" t="e">
        <f>WEEKDAY(DATE($X$2,$AB$2,24))</f>
        <v>#VALUE!</v>
      </c>
      <c r="AN11" s="90" t="e">
        <f>WEEKDAY(DATE($X$2,$AB$2,25))</f>
        <v>#VALUE!</v>
      </c>
      <c r="AO11" s="90" t="e">
        <f>WEEKDAY(DATE($X$2,$AB$2,26))</f>
        <v>#VALUE!</v>
      </c>
      <c r="AP11" s="90" t="e">
        <f>WEEKDAY(DATE($X$2,$AB$2,27))</f>
        <v>#VALUE!</v>
      </c>
      <c r="AQ11" s="91" t="e">
        <f>WEEKDAY(DATE($X$2,$AB$2,28))</f>
        <v>#VALUE!</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e">
        <f>IF(P11=1,"日",IF(P11=2,"月",IF(P11=3,"火",IF(P11=4,"水",IF(P11=5,"木",IF(P11=6,"金","土"))))))</f>
        <v>#VALUE!</v>
      </c>
      <c r="Q12" s="93" t="e">
        <f t="shared" ref="Q12:V12" si="0">IF(Q11=1,"日",IF(Q11=2,"月",IF(Q11=3,"火",IF(Q11=4,"水",IF(Q11=5,"木",IF(Q11=6,"金","土"))))))</f>
        <v>#VALUE!</v>
      </c>
      <c r="R12" s="93" t="e">
        <f t="shared" si="0"/>
        <v>#VALUE!</v>
      </c>
      <c r="S12" s="93" t="e">
        <f t="shared" si="0"/>
        <v>#VALUE!</v>
      </c>
      <c r="T12" s="93" t="e">
        <f t="shared" si="0"/>
        <v>#VALUE!</v>
      </c>
      <c r="U12" s="93" t="e">
        <f t="shared" si="0"/>
        <v>#VALUE!</v>
      </c>
      <c r="V12" s="94" t="e">
        <f t="shared" si="0"/>
        <v>#VALUE!</v>
      </c>
      <c r="W12" s="92" t="e">
        <f t="shared" ref="W12" si="1">IF(W11=1,"日",IF(W11=2,"月",IF(W11=3,"火",IF(W11=4,"水",IF(W11=5,"木",IF(W11=6,"金","土"))))))</f>
        <v>#VALUE!</v>
      </c>
      <c r="X12" s="93" t="e">
        <f t="shared" ref="X12" si="2">IF(X11=1,"日",IF(X11=2,"月",IF(X11=3,"火",IF(X11=4,"水",IF(X11=5,"木",IF(X11=6,"金","土"))))))</f>
        <v>#VALUE!</v>
      </c>
      <c r="Y12" s="93" t="e">
        <f t="shared" ref="Y12" si="3">IF(Y11=1,"日",IF(Y11=2,"月",IF(Y11=3,"火",IF(Y11=4,"水",IF(Y11=5,"木",IF(Y11=6,"金","土"))))))</f>
        <v>#VALUE!</v>
      </c>
      <c r="Z12" s="93" t="e">
        <f t="shared" ref="Z12" si="4">IF(Z11=1,"日",IF(Z11=2,"月",IF(Z11=3,"火",IF(Z11=4,"水",IF(Z11=5,"木",IF(Z11=6,"金","土"))))))</f>
        <v>#VALUE!</v>
      </c>
      <c r="AA12" s="93" t="e">
        <f t="shared" ref="AA12" si="5">IF(AA11=1,"日",IF(AA11=2,"月",IF(AA11=3,"火",IF(AA11=4,"水",IF(AA11=5,"木",IF(AA11=6,"金","土"))))))</f>
        <v>#VALUE!</v>
      </c>
      <c r="AB12" s="93" t="e">
        <f t="shared" ref="AB12" si="6">IF(AB11=1,"日",IF(AB11=2,"月",IF(AB11=3,"火",IF(AB11=4,"水",IF(AB11=5,"木",IF(AB11=6,"金","土"))))))</f>
        <v>#VALUE!</v>
      </c>
      <c r="AC12" s="94" t="e">
        <f t="shared" ref="AC12" si="7">IF(AC11=1,"日",IF(AC11=2,"月",IF(AC11=3,"火",IF(AC11=4,"水",IF(AC11=5,"木",IF(AC11=6,"金","土"))))))</f>
        <v>#VALUE!</v>
      </c>
      <c r="AD12" s="92" t="e">
        <f t="shared" ref="AD12" si="8">IF(AD11=1,"日",IF(AD11=2,"月",IF(AD11=3,"火",IF(AD11=4,"水",IF(AD11=5,"木",IF(AD11=6,"金","土"))))))</f>
        <v>#VALUE!</v>
      </c>
      <c r="AE12" s="93" t="e">
        <f t="shared" ref="AE12" si="9">IF(AE11=1,"日",IF(AE11=2,"月",IF(AE11=3,"火",IF(AE11=4,"水",IF(AE11=5,"木",IF(AE11=6,"金","土"))))))</f>
        <v>#VALUE!</v>
      </c>
      <c r="AF12" s="93" t="e">
        <f t="shared" ref="AF12" si="10">IF(AF11=1,"日",IF(AF11=2,"月",IF(AF11=3,"火",IF(AF11=4,"水",IF(AF11=5,"木",IF(AF11=6,"金","土"))))))</f>
        <v>#VALUE!</v>
      </c>
      <c r="AG12" s="93" t="e">
        <f t="shared" ref="AG12" si="11">IF(AG11=1,"日",IF(AG11=2,"月",IF(AG11=3,"火",IF(AG11=4,"水",IF(AG11=5,"木",IF(AG11=6,"金","土"))))))</f>
        <v>#VALUE!</v>
      </c>
      <c r="AH12" s="93" t="e">
        <f t="shared" ref="AH12" si="12">IF(AH11=1,"日",IF(AH11=2,"月",IF(AH11=3,"火",IF(AH11=4,"水",IF(AH11=5,"木",IF(AH11=6,"金","土"))))))</f>
        <v>#VALUE!</v>
      </c>
      <c r="AI12" s="93" t="e">
        <f t="shared" ref="AI12" si="13">IF(AI11=1,"日",IF(AI11=2,"月",IF(AI11=3,"火",IF(AI11=4,"水",IF(AI11=5,"木",IF(AI11=6,"金","土"))))))</f>
        <v>#VALUE!</v>
      </c>
      <c r="AJ12" s="94" t="e">
        <f t="shared" ref="AJ12" si="14">IF(AJ11=1,"日",IF(AJ11=2,"月",IF(AJ11=3,"火",IF(AJ11=4,"水",IF(AJ11=5,"木",IF(AJ11=6,"金","土"))))))</f>
        <v>#VALUE!</v>
      </c>
      <c r="AK12" s="92" t="e">
        <f t="shared" ref="AK12" si="15">IF(AK11=1,"日",IF(AK11=2,"月",IF(AK11=3,"火",IF(AK11=4,"水",IF(AK11=5,"木",IF(AK11=6,"金","土"))))))</f>
        <v>#VALUE!</v>
      </c>
      <c r="AL12" s="93" t="e">
        <f t="shared" ref="AL12" si="16">IF(AL11=1,"日",IF(AL11=2,"月",IF(AL11=3,"火",IF(AL11=4,"水",IF(AL11=5,"木",IF(AL11=6,"金","土"))))))</f>
        <v>#VALUE!</v>
      </c>
      <c r="AM12" s="93" t="e">
        <f t="shared" ref="AM12" si="17">IF(AM11=1,"日",IF(AM11=2,"月",IF(AM11=3,"火",IF(AM11=4,"水",IF(AM11=5,"木",IF(AM11=6,"金","土"))))))</f>
        <v>#VALUE!</v>
      </c>
      <c r="AN12" s="93" t="e">
        <f t="shared" ref="AN12" si="18">IF(AN11=1,"日",IF(AN11=2,"月",IF(AN11=3,"火",IF(AN11=4,"水",IF(AN11=5,"木",IF(AN11=6,"金","土"))))))</f>
        <v>#VALUE!</v>
      </c>
      <c r="AO12" s="93" t="e">
        <f t="shared" ref="AO12" si="19">IF(AO11=1,"日",IF(AO11=2,"月",IF(AO11=3,"火",IF(AO11=4,"水",IF(AO11=5,"木",IF(AO11=6,"金","土"))))))</f>
        <v>#VALUE!</v>
      </c>
      <c r="AP12" s="93" t="e">
        <f t="shared" ref="AP12" si="20">IF(AP11=1,"日",IF(AP11=2,"月",IF(AP11=3,"火",IF(AP11=4,"水",IF(AP11=5,"木",IF(AP11=6,"金","土"))))))</f>
        <v>#VALUE!</v>
      </c>
      <c r="AQ12" s="94" t="e">
        <f t="shared" ref="AQ12" si="21">IF(AQ11=1,"日",IF(AQ11=2,"月",IF(AQ11=3,"火",IF(AQ11=4,"水",IF(AQ11=5,"木",IF(AQ11=6,"金","土"))))))</f>
        <v>#VALUE!</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-3</v>
      </c>
      <c r="G35" s="220"/>
      <c r="H35" s="219">
        <f>IF(AB2=1,11,IF(AB2=2,12,AB2-2))</f>
        <v>-2</v>
      </c>
      <c r="I35" s="220"/>
      <c r="J35" s="219">
        <f>IF(AB2=1,12,AB2-1)</f>
        <v>-1</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70866141732283472" right="0.70866141732283472" top="0.59055118110236227" bottom="0.19685039370078741" header="0.31496062992125984" footer="0.31496062992125984"/>
  <pageSetup paperSize="9" scale="38"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view="pageBreakPreview" zoomScale="60" zoomScaleNormal="6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c r="V2" s="227"/>
      <c r="W2" s="39" t="s">
        <v>17</v>
      </c>
      <c r="X2" s="226" t="str">
        <f>IF(U2=0,"",YEAR(DATE(2018+U2,1,1)))</f>
        <v/>
      </c>
      <c r="Y2" s="226"/>
      <c r="Z2" s="41" t="s">
        <v>21</v>
      </c>
      <c r="AA2" s="41" t="s">
        <v>22</v>
      </c>
      <c r="AB2" s="227"/>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t="e">
        <f>DAY(EOMONTH(DATE(X2,AB2,1),0))</f>
        <v>#VALUE!</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t="e">
        <f>DAY(DATE($X$2,$AB$2,1))</f>
        <v>#VALUE!</v>
      </c>
      <c r="Q10" s="90" t="e">
        <f>DAY(DATE($X$2,$AB$2,2))</f>
        <v>#VALUE!</v>
      </c>
      <c r="R10" s="90" t="e">
        <f>DAY(DATE($X$2,$AB$2,3))</f>
        <v>#VALUE!</v>
      </c>
      <c r="S10" s="90" t="e">
        <f>DAY(DATE($X$2,$AB$2,4))</f>
        <v>#VALUE!</v>
      </c>
      <c r="T10" s="90" t="e">
        <f>DAY(DATE($X$2,$AB$2,5))</f>
        <v>#VALUE!</v>
      </c>
      <c r="U10" s="90" t="e">
        <f>DAY(DATE($X$2,$AB$2,6))</f>
        <v>#VALUE!</v>
      </c>
      <c r="V10" s="91" t="e">
        <f>DAY(DATE($X$2,$AB$2,7))</f>
        <v>#VALUE!</v>
      </c>
      <c r="W10" s="89" t="e">
        <f>DAY(DATE($X$2,$AB$2,8))</f>
        <v>#VALUE!</v>
      </c>
      <c r="X10" s="90" t="e">
        <f>DAY(DATE($X$2,$AB$2,9))</f>
        <v>#VALUE!</v>
      </c>
      <c r="Y10" s="90" t="e">
        <f>DAY(DATE($X$2,$AB$2,10))</f>
        <v>#VALUE!</v>
      </c>
      <c r="Z10" s="90" t="e">
        <f>DAY(DATE($X$2,$AB$2,11))</f>
        <v>#VALUE!</v>
      </c>
      <c r="AA10" s="90" t="e">
        <f>DAY(DATE($X$2,$AB$2,12))</f>
        <v>#VALUE!</v>
      </c>
      <c r="AB10" s="90" t="e">
        <f>DAY(DATE($X$2,$AB$2,13))</f>
        <v>#VALUE!</v>
      </c>
      <c r="AC10" s="91" t="e">
        <f>DAY(DATE($X$2,$AB$2,14))</f>
        <v>#VALUE!</v>
      </c>
      <c r="AD10" s="89" t="e">
        <f>DAY(DATE($X$2,$AB$2,15))</f>
        <v>#VALUE!</v>
      </c>
      <c r="AE10" s="90" t="e">
        <f>DAY(DATE($X$2,$AB$2,16))</f>
        <v>#VALUE!</v>
      </c>
      <c r="AF10" s="90" t="e">
        <f>DAY(DATE($X$2,$AB$2,17))</f>
        <v>#VALUE!</v>
      </c>
      <c r="AG10" s="90" t="e">
        <f>DAY(DATE($X$2,$AB$2,18))</f>
        <v>#VALUE!</v>
      </c>
      <c r="AH10" s="90" t="e">
        <f>DAY(DATE($X$2,$AB$2,19))</f>
        <v>#VALUE!</v>
      </c>
      <c r="AI10" s="90" t="e">
        <f>DAY(DATE($X$2,$AB$2,20))</f>
        <v>#VALUE!</v>
      </c>
      <c r="AJ10" s="91" t="e">
        <f>DAY(DATE($X$2,$AB$2,21))</f>
        <v>#VALUE!</v>
      </c>
      <c r="AK10" s="89" t="e">
        <f>DAY(DATE($X$2,$AB$2,22))</f>
        <v>#VALUE!</v>
      </c>
      <c r="AL10" s="90" t="e">
        <f>DAY(DATE($X$2,$AB$2,23))</f>
        <v>#VALUE!</v>
      </c>
      <c r="AM10" s="90" t="e">
        <f>DAY(DATE($X$2,$AB$2,24))</f>
        <v>#VALUE!</v>
      </c>
      <c r="AN10" s="90" t="e">
        <f>DAY(DATE($X$2,$AB$2,25))</f>
        <v>#VALUE!</v>
      </c>
      <c r="AO10" s="90" t="e">
        <f>DAY(DATE($X$2,$AB$2,26))</f>
        <v>#VALUE!</v>
      </c>
      <c r="AP10" s="90" t="e">
        <f>DAY(DATE($X$2,$AB$2,27))</f>
        <v>#VALUE!</v>
      </c>
      <c r="AQ10" s="91" t="e">
        <f>DAY(DATE($X$2,$AB$2,28))</f>
        <v>#VALUE!</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t="e">
        <f>WEEKDAY(DATE($X$2,$AB$2,1))</f>
        <v>#VALUE!</v>
      </c>
      <c r="Q11" s="90" t="e">
        <f>WEEKDAY(DATE($X$2,$AB$2,2))</f>
        <v>#VALUE!</v>
      </c>
      <c r="R11" s="90" t="e">
        <f>WEEKDAY(DATE($X$2,$AB$2,3))</f>
        <v>#VALUE!</v>
      </c>
      <c r="S11" s="90" t="e">
        <f>WEEKDAY(DATE($X$2,$AB$2,4))</f>
        <v>#VALUE!</v>
      </c>
      <c r="T11" s="90" t="e">
        <f>WEEKDAY(DATE($X$2,$AB$2,5))</f>
        <v>#VALUE!</v>
      </c>
      <c r="U11" s="90" t="e">
        <f>WEEKDAY(DATE($X$2,$AB$2,6))</f>
        <v>#VALUE!</v>
      </c>
      <c r="V11" s="91" t="e">
        <f>WEEKDAY(DATE($X$2,$AB$2,7))</f>
        <v>#VALUE!</v>
      </c>
      <c r="W11" s="89" t="e">
        <f>WEEKDAY(DATE($X$2,$AB$2,8))</f>
        <v>#VALUE!</v>
      </c>
      <c r="X11" s="90" t="e">
        <f>WEEKDAY(DATE($X$2,$AB$2,9))</f>
        <v>#VALUE!</v>
      </c>
      <c r="Y11" s="90" t="e">
        <f>WEEKDAY(DATE($X$2,$AB$2,10))</f>
        <v>#VALUE!</v>
      </c>
      <c r="Z11" s="90" t="e">
        <f>WEEKDAY(DATE($X$2,$AB$2,11))</f>
        <v>#VALUE!</v>
      </c>
      <c r="AA11" s="90" t="e">
        <f>WEEKDAY(DATE($X$2,$AB$2,12))</f>
        <v>#VALUE!</v>
      </c>
      <c r="AB11" s="90" t="e">
        <f>WEEKDAY(DATE($X$2,$AB$2,13))</f>
        <v>#VALUE!</v>
      </c>
      <c r="AC11" s="91" t="e">
        <f>WEEKDAY(DATE($X$2,$AB$2,14))</f>
        <v>#VALUE!</v>
      </c>
      <c r="AD11" s="89" t="e">
        <f>WEEKDAY(DATE($X$2,$AB$2,15))</f>
        <v>#VALUE!</v>
      </c>
      <c r="AE11" s="90" t="e">
        <f>WEEKDAY(DATE($X$2,$AB$2,16))</f>
        <v>#VALUE!</v>
      </c>
      <c r="AF11" s="90" t="e">
        <f>WEEKDAY(DATE($X$2,$AB$2,17))</f>
        <v>#VALUE!</v>
      </c>
      <c r="AG11" s="90" t="e">
        <f>WEEKDAY(DATE($X$2,$AB$2,18))</f>
        <v>#VALUE!</v>
      </c>
      <c r="AH11" s="90" t="e">
        <f>WEEKDAY(DATE($X$2,$AB$2,19))</f>
        <v>#VALUE!</v>
      </c>
      <c r="AI11" s="90" t="e">
        <f>WEEKDAY(DATE($X$2,$AB$2,20))</f>
        <v>#VALUE!</v>
      </c>
      <c r="AJ11" s="91" t="e">
        <f>WEEKDAY(DATE($X$2,$AB$2,21))</f>
        <v>#VALUE!</v>
      </c>
      <c r="AK11" s="89" t="e">
        <f>WEEKDAY(DATE($X$2,$AB$2,22))</f>
        <v>#VALUE!</v>
      </c>
      <c r="AL11" s="90" t="e">
        <f>WEEKDAY(DATE($X$2,$AB$2,23))</f>
        <v>#VALUE!</v>
      </c>
      <c r="AM11" s="90" t="e">
        <f>WEEKDAY(DATE($X$2,$AB$2,24))</f>
        <v>#VALUE!</v>
      </c>
      <c r="AN11" s="90" t="e">
        <f>WEEKDAY(DATE($X$2,$AB$2,25))</f>
        <v>#VALUE!</v>
      </c>
      <c r="AO11" s="90" t="e">
        <f>WEEKDAY(DATE($X$2,$AB$2,26))</f>
        <v>#VALUE!</v>
      </c>
      <c r="AP11" s="90" t="e">
        <f>WEEKDAY(DATE($X$2,$AB$2,27))</f>
        <v>#VALUE!</v>
      </c>
      <c r="AQ11" s="91" t="e">
        <f>WEEKDAY(DATE($X$2,$AB$2,28))</f>
        <v>#VALUE!</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e">
        <f>IF(P11=1,"日",IF(P11=2,"月",IF(P11=3,"火",IF(P11=4,"水",IF(P11=5,"木",IF(P11=6,"金","土"))))))</f>
        <v>#VALUE!</v>
      </c>
      <c r="Q12" s="93" t="e">
        <f t="shared" ref="Q12:AQ12" si="0">IF(Q11=1,"日",IF(Q11=2,"月",IF(Q11=3,"火",IF(Q11=4,"水",IF(Q11=5,"木",IF(Q11=6,"金","土"))))))</f>
        <v>#VALUE!</v>
      </c>
      <c r="R12" s="93" t="e">
        <f t="shared" si="0"/>
        <v>#VALUE!</v>
      </c>
      <c r="S12" s="93" t="e">
        <f t="shared" si="0"/>
        <v>#VALUE!</v>
      </c>
      <c r="T12" s="93" t="e">
        <f t="shared" si="0"/>
        <v>#VALUE!</v>
      </c>
      <c r="U12" s="93" t="e">
        <f t="shared" si="0"/>
        <v>#VALUE!</v>
      </c>
      <c r="V12" s="94" t="e">
        <f t="shared" si="0"/>
        <v>#VALUE!</v>
      </c>
      <c r="W12" s="92" t="e">
        <f t="shared" si="0"/>
        <v>#VALUE!</v>
      </c>
      <c r="X12" s="93" t="e">
        <f t="shared" si="0"/>
        <v>#VALUE!</v>
      </c>
      <c r="Y12" s="93" t="e">
        <f t="shared" si="0"/>
        <v>#VALUE!</v>
      </c>
      <c r="Z12" s="93" t="e">
        <f t="shared" si="0"/>
        <v>#VALUE!</v>
      </c>
      <c r="AA12" s="93" t="e">
        <f t="shared" si="0"/>
        <v>#VALUE!</v>
      </c>
      <c r="AB12" s="93" t="e">
        <f t="shared" si="0"/>
        <v>#VALUE!</v>
      </c>
      <c r="AC12" s="94" t="e">
        <f t="shared" si="0"/>
        <v>#VALUE!</v>
      </c>
      <c r="AD12" s="92" t="e">
        <f t="shared" si="0"/>
        <v>#VALUE!</v>
      </c>
      <c r="AE12" s="93" t="e">
        <f t="shared" si="0"/>
        <v>#VALUE!</v>
      </c>
      <c r="AF12" s="93" t="e">
        <f t="shared" si="0"/>
        <v>#VALUE!</v>
      </c>
      <c r="AG12" s="93" t="e">
        <f t="shared" si="0"/>
        <v>#VALUE!</v>
      </c>
      <c r="AH12" s="93" t="e">
        <f t="shared" si="0"/>
        <v>#VALUE!</v>
      </c>
      <c r="AI12" s="93" t="e">
        <f t="shared" si="0"/>
        <v>#VALUE!</v>
      </c>
      <c r="AJ12" s="94" t="e">
        <f t="shared" si="0"/>
        <v>#VALUE!</v>
      </c>
      <c r="AK12" s="92" t="e">
        <f t="shared" si="0"/>
        <v>#VALUE!</v>
      </c>
      <c r="AL12" s="93" t="e">
        <f t="shared" si="0"/>
        <v>#VALUE!</v>
      </c>
      <c r="AM12" s="93" t="e">
        <f t="shared" si="0"/>
        <v>#VALUE!</v>
      </c>
      <c r="AN12" s="93" t="e">
        <f t="shared" si="0"/>
        <v>#VALUE!</v>
      </c>
      <c r="AO12" s="93" t="e">
        <f t="shared" si="0"/>
        <v>#VALUE!</v>
      </c>
      <c r="AP12" s="93" t="e">
        <f t="shared" si="0"/>
        <v>#VALUE!</v>
      </c>
      <c r="AQ12" s="94" t="e">
        <f t="shared" si="0"/>
        <v>#VALUE!</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-3</v>
      </c>
      <c r="G117" s="319"/>
      <c r="H117" s="319">
        <f>IF(AB2=1,11,IF(AB2=2,12,AB2-2))</f>
        <v>-2</v>
      </c>
      <c r="I117" s="319"/>
      <c r="J117" s="319">
        <f>IF(AB2=1,12,AB2-1)</f>
        <v>-1</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60" zoomScaleNormal="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7</v>
      </c>
      <c r="V2" s="227"/>
      <c r="W2" s="39" t="s">
        <v>17</v>
      </c>
      <c r="X2" s="226">
        <f>IF(U2=0,"",YEAR(DATE(2018+U2,1,1)))</f>
        <v>2025</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7">
        <v>160</v>
      </c>
      <c r="BA5" s="328"/>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火</v>
      </c>
      <c r="Q12" s="93" t="str">
        <f t="shared" ref="Q12:AQ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si="0"/>
        <v>火</v>
      </c>
      <c r="X12" s="93" t="str">
        <f t="shared" si="0"/>
        <v>水</v>
      </c>
      <c r="Y12" s="93" t="str">
        <f t="shared" si="0"/>
        <v>木</v>
      </c>
      <c r="Z12" s="93" t="str">
        <f t="shared" si="0"/>
        <v>金</v>
      </c>
      <c r="AA12" s="93" t="str">
        <f t="shared" si="0"/>
        <v>土</v>
      </c>
      <c r="AB12" s="93" t="str">
        <f t="shared" si="0"/>
        <v>日</v>
      </c>
      <c r="AC12" s="94" t="str">
        <f t="shared" si="0"/>
        <v>月</v>
      </c>
      <c r="AD12" s="92" t="str">
        <f t="shared" si="0"/>
        <v>火</v>
      </c>
      <c r="AE12" s="93" t="str">
        <f t="shared" si="0"/>
        <v>水</v>
      </c>
      <c r="AF12" s="93" t="str">
        <f t="shared" si="0"/>
        <v>木</v>
      </c>
      <c r="AG12" s="93" t="str">
        <f t="shared" si="0"/>
        <v>金</v>
      </c>
      <c r="AH12" s="93" t="str">
        <f t="shared" si="0"/>
        <v>土</v>
      </c>
      <c r="AI12" s="93" t="str">
        <f t="shared" si="0"/>
        <v>日</v>
      </c>
      <c r="AJ12" s="94" t="str">
        <f t="shared" si="0"/>
        <v>月</v>
      </c>
      <c r="AK12" s="92" t="str">
        <f t="shared" si="0"/>
        <v>火</v>
      </c>
      <c r="AL12" s="93" t="str">
        <f t="shared" si="0"/>
        <v>水</v>
      </c>
      <c r="AM12" s="93" t="str">
        <f t="shared" si="0"/>
        <v>木</v>
      </c>
      <c r="AN12" s="93" t="str">
        <f t="shared" si="0"/>
        <v>金</v>
      </c>
      <c r="AO12" s="93" t="str">
        <f t="shared" si="0"/>
        <v>土</v>
      </c>
      <c r="AP12" s="93" t="str">
        <f t="shared" si="0"/>
        <v>日</v>
      </c>
      <c r="AQ12" s="94" t="str">
        <f t="shared" si="0"/>
        <v>月</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8.25"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8.25"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8.25"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8.25"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8.25"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8.25"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8.25"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8.25"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8.25"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8.25"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8.25"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8.25"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8.25"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8.25"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8.25"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8.25"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8.25"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8.25"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3" t="s">
        <v>28</v>
      </c>
      <c r="D38" s="323"/>
      <c r="E38" s="323"/>
      <c r="F38" s="324">
        <f>SUM(F36:G37)</f>
        <v>45</v>
      </c>
      <c r="G38" s="324"/>
      <c r="H38" s="324">
        <f>SUM(H36:I37)</f>
        <v>47</v>
      </c>
      <c r="I38" s="324"/>
      <c r="J38" s="324">
        <f>SUM(J36:K37)</f>
        <v>46</v>
      </c>
      <c r="K38" s="324"/>
      <c r="L38" s="324">
        <f>SUM(L36:M37)</f>
        <v>138</v>
      </c>
      <c r="M38" s="324"/>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5"/>
      <c r="O39" s="325"/>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2">
        <f>L38/3</f>
        <v>46</v>
      </c>
      <c r="M40" s="322"/>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19685039370078741" bottom="0.19685039370078741"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9" t="s">
        <v>91</v>
      </c>
      <c r="C13" s="131" t="s">
        <v>49</v>
      </c>
      <c r="D13" s="158" t="s">
        <v>3</v>
      </c>
      <c r="E13" s="159" t="s">
        <v>3</v>
      </c>
      <c r="F13" s="132"/>
      <c r="G13" s="133"/>
      <c r="H13" s="133"/>
      <c r="I13" s="133"/>
      <c r="J13" s="133"/>
      <c r="K13" s="134"/>
    </row>
    <row r="14" spans="2:11" x14ac:dyDescent="0.4">
      <c r="B14" s="329"/>
      <c r="C14" s="135" t="s">
        <v>49</v>
      </c>
      <c r="D14" s="160" t="s">
        <v>50</v>
      </c>
      <c r="E14" s="161" t="s">
        <v>43</v>
      </c>
      <c r="F14" s="136"/>
      <c r="G14" s="125"/>
      <c r="H14" s="125"/>
      <c r="I14" s="125"/>
      <c r="J14" s="125"/>
      <c r="K14" s="137"/>
    </row>
    <row r="15" spans="2:11" x14ac:dyDescent="0.4">
      <c r="B15" s="329"/>
      <c r="C15" s="135" t="s">
        <v>49</v>
      </c>
      <c r="D15" s="162" t="s">
        <v>51</v>
      </c>
      <c r="E15" s="163" t="s">
        <v>44</v>
      </c>
      <c r="F15" s="138"/>
      <c r="G15" s="125"/>
      <c r="H15" s="125"/>
      <c r="I15" s="125"/>
      <c r="J15" s="125"/>
      <c r="K15" s="137"/>
    </row>
    <row r="16" spans="2:11" x14ac:dyDescent="0.4">
      <c r="B16" s="329"/>
      <c r="C16" s="135" t="s">
        <v>49</v>
      </c>
      <c r="D16" s="162" t="s">
        <v>114</v>
      </c>
      <c r="E16" s="163" t="s">
        <v>109</v>
      </c>
      <c r="F16" s="138"/>
      <c r="G16" s="125"/>
      <c r="H16" s="125"/>
      <c r="I16" s="125"/>
      <c r="J16" s="125"/>
      <c r="K16" s="137"/>
    </row>
    <row r="17" spans="2:11" x14ac:dyDescent="0.4">
      <c r="B17" s="329"/>
      <c r="C17" s="135" t="s">
        <v>49</v>
      </c>
      <c r="D17" s="162" t="s">
        <v>48</v>
      </c>
      <c r="E17" s="163" t="s">
        <v>110</v>
      </c>
      <c r="F17" s="138"/>
      <c r="G17" s="125"/>
      <c r="H17" s="125"/>
      <c r="I17" s="125"/>
      <c r="J17" s="125"/>
      <c r="K17" s="137"/>
    </row>
    <row r="18" spans="2:11" x14ac:dyDescent="0.4">
      <c r="B18" s="329"/>
      <c r="C18" s="135" t="s">
        <v>49</v>
      </c>
      <c r="D18" s="162" t="s">
        <v>46</v>
      </c>
      <c r="E18" s="163" t="s">
        <v>111</v>
      </c>
      <c r="F18" s="138"/>
      <c r="G18" s="125"/>
      <c r="H18" s="125"/>
      <c r="I18" s="125"/>
      <c r="J18" s="125"/>
      <c r="K18" s="137"/>
    </row>
    <row r="19" spans="2:11" x14ac:dyDescent="0.4">
      <c r="B19" s="329"/>
      <c r="C19" s="135" t="s">
        <v>49</v>
      </c>
      <c r="D19" s="162" t="s">
        <v>119</v>
      </c>
      <c r="E19" s="163" t="s">
        <v>45</v>
      </c>
      <c r="F19" s="138"/>
      <c r="G19" s="125"/>
      <c r="H19" s="125"/>
      <c r="I19" s="125"/>
      <c r="J19" s="125"/>
      <c r="K19" s="137"/>
    </row>
    <row r="20" spans="2:11" x14ac:dyDescent="0.4">
      <c r="B20" s="329"/>
      <c r="C20" s="135" t="s">
        <v>49</v>
      </c>
      <c r="D20" s="162" t="s">
        <v>133</v>
      </c>
      <c r="E20" s="163" t="s">
        <v>46</v>
      </c>
      <c r="F20" s="138"/>
      <c r="G20" s="125"/>
      <c r="H20" s="125"/>
      <c r="I20" s="125"/>
      <c r="J20" s="125"/>
      <c r="K20" s="137"/>
    </row>
    <row r="21" spans="2:11" x14ac:dyDescent="0.4">
      <c r="B21" s="329"/>
      <c r="C21" s="135" t="s">
        <v>49</v>
      </c>
      <c r="D21" s="162" t="s">
        <v>133</v>
      </c>
      <c r="E21" s="163" t="s">
        <v>47</v>
      </c>
      <c r="F21" s="138"/>
      <c r="G21" s="125"/>
      <c r="H21" s="125"/>
      <c r="I21" s="125"/>
      <c r="J21" s="125"/>
      <c r="K21" s="137"/>
    </row>
    <row r="22" spans="2:11" x14ac:dyDescent="0.4">
      <c r="B22" s="329"/>
      <c r="C22" s="135" t="s">
        <v>49</v>
      </c>
      <c r="D22" s="163" t="s">
        <v>133</v>
      </c>
      <c r="E22" s="163" t="s">
        <v>133</v>
      </c>
      <c r="F22" s="138"/>
      <c r="G22" s="125"/>
      <c r="H22" s="125"/>
      <c r="I22" s="125"/>
      <c r="J22" s="125"/>
      <c r="K22" s="137"/>
    </row>
    <row r="23" spans="2:11" x14ac:dyDescent="0.4">
      <c r="B23" s="329"/>
      <c r="C23" s="135" t="s">
        <v>49</v>
      </c>
      <c r="D23" s="163" t="s">
        <v>133</v>
      </c>
      <c r="E23" s="163" t="s">
        <v>133</v>
      </c>
      <c r="F23" s="138"/>
      <c r="G23" s="125"/>
      <c r="H23" s="125"/>
      <c r="I23" s="125"/>
      <c r="J23" s="125"/>
      <c r="K23" s="137"/>
    </row>
    <row r="24" spans="2:11" x14ac:dyDescent="0.4">
      <c r="B24" s="329"/>
      <c r="C24" s="135" t="s">
        <v>49</v>
      </c>
      <c r="D24" s="163" t="s">
        <v>133</v>
      </c>
      <c r="E24" s="163" t="s">
        <v>133</v>
      </c>
      <c r="F24" s="138"/>
      <c r="G24" s="125"/>
      <c r="H24" s="125"/>
      <c r="I24" s="125"/>
      <c r="J24" s="125"/>
      <c r="K24" s="137"/>
    </row>
    <row r="25" spans="2:11" ht="26.25" thickBot="1" x14ac:dyDescent="0.45">
      <c r="B25" s="330"/>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【記載例】訪問型サービス</vt:lpstr>
      <vt:lpstr>プルダウン・リスト</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kun0c204@INT-KUN.LOCAL</cp:lastModifiedBy>
  <cp:lastPrinted>2025-05-13T05:56:37Z</cp:lastPrinted>
  <dcterms:created xsi:type="dcterms:W3CDTF">2020-01-14T23:44:41Z</dcterms:created>
  <dcterms:modified xsi:type="dcterms:W3CDTF">2025-05-30T08:31:01Z</dcterms:modified>
</cp:coreProperties>
</file>