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PLNAS1901\w1上下水道課\報告関係\R6年度上水・下水の共通関係\経営比較分析表\【経営比較分析表】2023_015491_46_010（水道）\【経営比較分析表】2023_015491_46_010\"/>
    </mc:Choice>
  </mc:AlternateContent>
  <xr:revisionPtr revIDLastSave="0" documentId="13_ncr:1_{B6E1A916-78EA-4E06-8E6E-87AFEE3D426F}" xr6:coauthVersionLast="36" xr6:coauthVersionMax="36" xr10:uidLastSave="{00000000-0000-0000-0000-000000000000}"/>
  <workbookProtection workbookAlgorithmName="SHA-512" workbookHashValue="uF+urXCMnYUpGHLuGRxH1AzPPaIhEzPr4aghzPq2kfurIF+Tk2BBvblrXZXgVMINKBSWT4IyUsAxDeQOuXtQvQ==" workbookSaltValue="i7vq+nUo0X9wS5/ZimRgG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AT10" i="4"/>
  <c r="AL10" i="4"/>
  <c r="W10" i="4"/>
  <c r="P10" i="4"/>
  <c r="B10" i="4"/>
  <c r="BB8" i="4"/>
  <c r="AT8" i="4"/>
  <c r="AL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<sst xmlns="http://schemas.openxmlformats.org/spreadsheetml/2006/main" count="228" uniqueCount="112">
  <si>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</si>
  <si>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</si>
  <si>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</si>
  <si>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</si>
  <si>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</si>
  <si>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</si>
  <si>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</si>
  <si>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</si>
  <si>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</si>
  <si>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</si>
  <si>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</si>
  <si>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</si>
  <si>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</si>
  <si>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</si>
  <si>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</si>
  <si>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</si>
  <si>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</si>
  <si>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</si>
  <si>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</si>
  <si>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</si>
  <si>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</si>
  <si>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</si>
  <si>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</si>
  <si>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</si>
  <si>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</si>
  <si>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</si>
  <si>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</si>
  <si>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</si>
  <si>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</si>
  <si>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</si>
  <si>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</si>
  <si>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</si>
  <si>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</si>
  <si>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</si>
  <si>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</si>
  <si>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</si>
  <si>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</si>
  <si>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</si>
  <si>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</si>
  <si>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</si>
  <si>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</si>
  <si>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</si>
  <si>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</si>
  <si>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</si>
  <si>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</si>
  <si>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</si>
  <si>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</si>
  <si>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</si>
  <si>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</si>
  <si>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</si>
  <si>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</si>
  <si>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</si>
  <si>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</si>
  <si>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</si>
  <si>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</si>
  <si>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</si>
  <si>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</si>
  <si>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</si>
  <si>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</si>
  <si>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</si>
  <si>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</si>
  <si>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</si>
  <si>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</si>
  <si>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</si>
  <si>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</si>
  <si>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</si>
  <si>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</si>
  <si>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</si>
  <si>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</si>
  <si>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</si>
  <si>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</si>
  <si>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</si>
  <si>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</si>
  <si>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</si>
  <si>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</si>
  <si>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</si>
  <si>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</si>
  <si>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</si>
  <si>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</si>
  <si>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</si>
  <si>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</si>
  <si>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</si>
  <si>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</si>
  <si>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</si>
  <si>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</si>
  <si>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</si>
  <si>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</si>
  <si>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</si>
  <si>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</si>
  <si>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</si>
  <si>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</si>
  <si>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</si>
  <si>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</si>
  <si>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訓子府町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</si>
  <si>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</si>
  <si>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</si>
  <si>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</si>
  <si>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</si>
  <si>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</si>
  <si>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</si>
  <si>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</si>
  <si>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</si>
  <si>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</si>
  <si>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</si>
  <si>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</si>
  <si>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</si>
  <si>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</si>
  <si>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</si>
  <si>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</si>
  <si>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収率の全国平均値に比べ本町の平均値は下回っている。これは、無収水量が大きく影響しているが、その要因となっているのが配水本管や給水管等の老朽化に伴う漏水である。また、管路経年化率での比較でも類似団体及び全国平均値を大きく上回っているため、法定耐用年数を経過した管路を有していることになる。
　このことから、将来に向けて「安心な供給」を図っていくためにも経年管や老朽管の計画的な更新を進めて行くとともに耐震管の普及に努め耐震化率の向上に努める。</t>
    <phoneticPr fontId="4"/>
  </si>
  <si>
    <t>　近年では累積欠損金もなく、経常収支比率では100％を上回っており黒字運営となっているが、すべての収益が給水収益ではなく、一般会計からの繰入金にも多少依存している状況である。
　また、給水人口の減少や節水意識の向上により今後は給水収益の減少による収益の悪化に留意する必要がある。
　③流動比率については、R4年度と比較して改善しているが、これは補助事業の工事費を現年度に支出したことにより、流動負債の未払金が減少したためである。
　料金回収率や給水原価などから現在の料金水準が妥当と判断できるが、将来的な設備投資への財源確保（料金改定の検討）にも努めなければならない。
　※　平成30年度に簡易水道事業に変更。</t>
    <rPh sb="144" eb="146">
      <t>ヒリツ</t>
    </rPh>
    <rPh sb="154" eb="156">
      <t>ネンド</t>
    </rPh>
    <rPh sb="157" eb="159">
      <t>ヒカク</t>
    </rPh>
    <rPh sb="161" eb="163">
      <t>カイゼン</t>
    </rPh>
    <rPh sb="172" eb="174">
      <t>ホジョ</t>
    </rPh>
    <rPh sb="174" eb="176">
      <t>ジギョウ</t>
    </rPh>
    <rPh sb="177" eb="179">
      <t>コウジ</t>
    </rPh>
    <rPh sb="179" eb="180">
      <t>ヒ</t>
    </rPh>
    <rPh sb="181" eb="182">
      <t>ゲン</t>
    </rPh>
    <rPh sb="182" eb="184">
      <t>ネンド</t>
    </rPh>
    <rPh sb="185" eb="187">
      <t>シシュツ</t>
    </rPh>
    <rPh sb="195" eb="197">
      <t>リュウドウ</t>
    </rPh>
    <rPh sb="197" eb="199">
      <t>フサイ</t>
    </rPh>
    <rPh sb="200" eb="203">
      <t>ミバライキン</t>
    </rPh>
    <rPh sb="204" eb="206">
      <t>ゲンショウ</t>
    </rPh>
    <phoneticPr fontId="4"/>
  </si>
  <si>
    <t>　令和５年度時点での各指標上では、経営の健全性や効率性は確保されているといえる。しかしながら、給水人口の減少など給水収益が減少する見込みであり、有収率の向上に向けた漏水対策を講じ維持管理費を抑制しつつ適正な給水収益の確保に努める。
　また、経年劣化や老朽化した施設の更新については、収支バランスを考慮した投資規模を把握しながら継続的に老朽管の更新を進めていくとともに、主要基幹管路や重要施設の耐震化を計画的に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</si>
</sst>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1.08</c:v>
                </c:pt>
                <c:pt idx="1">
                  <c:v>0.78</c:v>
                </c:pt>
                <c:pt idx="2">
                  <c:v>0.26</c:v>
                </c:pt>
                <c:pt idx="3">
                  <c:v>0.13</c:v>
                </c:pt>
                <c:pt idx="4">
                  <c:v>0.22</c:v>
                </c:pt>
              </c:numCache>
            </c:numRef>
          </c:val>
          <c:extLst>
            <c:ext xmlns:c16="http://schemas.microsoft.com/office/drawing/2014/chart" uri="{C3380CC4-5D6E-409C-BE32-E72D297353CC}">
              <c16:uniqueId val="{00000000-48C0-4F3F-B7C1-58F7317090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48C0-4F3F-B7C1-58F7317090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121.71</c:v>
                </c:pt>
                <c:pt idx="1">
                  <c:v>133.84</c:v>
                </c:pt>
                <c:pt idx="2">
                  <c:v>128.21</c:v>
                </c:pt>
                <c:pt idx="3">
                  <c:v>116.21</c:v>
                </c:pt>
                <c:pt idx="4">
                  <c:v>109.55</c:v>
                </c:pt>
              </c:numCache>
            </c:numRef>
          </c:val>
          <c:extLst>
            <c:ext xmlns:c16="http://schemas.microsoft.com/office/drawing/2014/chart" uri="{C3380CC4-5D6E-409C-BE32-E72D297353CC}">
              <c16:uniqueId val="{00000000-DEEF-4624-A535-690133F1DEE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DEEF-4624-A535-690133F1DEE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56.41</c:v>
                </c:pt>
                <c:pt idx="1">
                  <c:v>56.23</c:v>
                </c:pt>
                <c:pt idx="2">
                  <c:v>56.53</c:v>
                </c:pt>
                <c:pt idx="3">
                  <c:v>57.14</c:v>
                </c:pt>
                <c:pt idx="4">
                  <c:v>57.88</c:v>
                </c:pt>
              </c:numCache>
            </c:numRef>
          </c:val>
          <c:extLst>
            <c:ext xmlns:c16="http://schemas.microsoft.com/office/drawing/2014/chart" uri="{C3380CC4-5D6E-409C-BE32-E72D297353CC}">
              <c16:uniqueId val="{00000000-694F-4212-8673-CA423CA7EC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694F-4212-8673-CA423CA7EC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29.44</c:v>
                </c:pt>
                <c:pt idx="1">
                  <c:v>28.72</c:v>
                </c:pt>
                <c:pt idx="2">
                  <c:v>37.67</c:v>
                </c:pt>
                <c:pt idx="3">
                  <c:v>38.14</c:v>
                </c:pt>
                <c:pt idx="4">
                  <c:v>37.96</c:v>
                </c:pt>
              </c:numCache>
            </c:numRef>
          </c:val>
          <c:extLst>
            <c:ext xmlns:c16="http://schemas.microsoft.com/office/drawing/2014/chart" uri="{C3380CC4-5D6E-409C-BE32-E72D297353CC}">
              <c16:uniqueId val="{00000000-F141-4BD8-A220-96F6846173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F141-4BD8-A220-96F6846173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E3-4C49-9004-6C424AED8F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F5E3-4C49-9004-6C424AED8F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867.09</c:v>
                </c:pt>
                <c:pt idx="1">
                  <c:v>882.84</c:v>
                </c:pt>
                <c:pt idx="2">
                  <c:v>905.23</c:v>
                </c:pt>
                <c:pt idx="3">
                  <c:v>551.11</c:v>
                </c:pt>
                <c:pt idx="4">
                  <c:v>1001.13</c:v>
                </c:pt>
              </c:numCache>
            </c:numRef>
          </c:val>
          <c:extLst>
            <c:ext xmlns:c16="http://schemas.microsoft.com/office/drawing/2014/chart" uri="{C3380CC4-5D6E-409C-BE32-E72D297353CC}">
              <c16:uniqueId val="{00000000-E129-4CA2-9578-ABC3AF0148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E129-4CA2-9578-ABC3AF0148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501.24</c:v>
                </c:pt>
                <c:pt idx="1">
                  <c:v>513.75</c:v>
                </c:pt>
                <c:pt idx="2">
                  <c:v>506.08</c:v>
                </c:pt>
                <c:pt idx="3">
                  <c:v>550.30999999999995</c:v>
                </c:pt>
                <c:pt idx="4">
                  <c:v>601.27</c:v>
                </c:pt>
              </c:numCache>
            </c:numRef>
          </c:val>
          <c:extLst>
            <c:ext xmlns:c16="http://schemas.microsoft.com/office/drawing/2014/chart" uri="{C3380CC4-5D6E-409C-BE32-E72D297353CC}">
              <c16:uniqueId val="{00000000-255E-418B-B0A0-0CB50BB901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255E-418B-B0A0-0CB50BB901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109.5</c:v>
                </c:pt>
                <c:pt idx="1">
                  <c:v>123.24</c:v>
                </c:pt>
                <c:pt idx="2">
                  <c:v>119.14</c:v>
                </c:pt>
                <c:pt idx="3">
                  <c:v>105.78</c:v>
                </c:pt>
                <c:pt idx="4">
                  <c:v>100.1</c:v>
                </c:pt>
              </c:numCache>
            </c:numRef>
          </c:val>
          <c:extLst>
            <c:ext xmlns:c16="http://schemas.microsoft.com/office/drawing/2014/chart" uri="{C3380CC4-5D6E-409C-BE32-E72D297353CC}">
              <c16:uniqueId val="{00000000-1643-4AC6-A945-3F972A2B05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1643-4AC6-A945-3F972A2B05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208.48</c:v>
                </c:pt>
                <c:pt idx="1">
                  <c:v>184.5</c:v>
                </c:pt>
                <c:pt idx="2">
                  <c:v>191.16</c:v>
                </c:pt>
                <c:pt idx="3">
                  <c:v>217.38</c:v>
                </c:pt>
                <c:pt idx="4">
                  <c:v>230.2</c:v>
                </c:pt>
              </c:numCache>
            </c:numRef>
          </c:val>
          <c:extLst>
            <c:ext xmlns:c16="http://schemas.microsoft.com/office/drawing/2014/chart" uri="{C3380CC4-5D6E-409C-BE32-E72D297353CC}">
              <c16:uniqueId val="{00000000-51E6-46D7-BDD9-E6FB224CDC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51E6-46D7-BDD9-E6FB224CDC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73.73</c:v>
                </c:pt>
                <c:pt idx="1">
                  <c:v>71.64</c:v>
                </c:pt>
                <c:pt idx="2">
                  <c:v>72.150000000000006</c:v>
                </c:pt>
                <c:pt idx="3">
                  <c:v>70.45</c:v>
                </c:pt>
                <c:pt idx="4">
                  <c:v>72.040000000000006</c:v>
                </c:pt>
              </c:numCache>
            </c:numRef>
          </c:val>
          <c:extLst>
            <c:ext xmlns:c16="http://schemas.microsoft.com/office/drawing/2014/chart" uri="{C3380CC4-5D6E-409C-BE32-E72D297353CC}">
              <c16:uniqueId val="{00000000-8D6C-46F9-8B2D-9B02834722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8D6C-46F9-8B2D-9B02834722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70.67</c:v>
                </c:pt>
                <c:pt idx="1">
                  <c:v>73.540000000000006</c:v>
                </c:pt>
                <c:pt idx="2">
                  <c:v>73.08</c:v>
                </c:pt>
                <c:pt idx="3">
                  <c:v>71.75</c:v>
                </c:pt>
                <c:pt idx="4">
                  <c:v>69.48</c:v>
                </c:pt>
              </c:numCache>
            </c:numRef>
          </c:val>
          <c:extLst>
            <c:ext xmlns:c16="http://schemas.microsoft.com/office/drawing/2014/chart" uri="{C3380CC4-5D6E-409C-BE32-E72D297353CC}">
              <c16:uniqueId val="{00000000-7C13-49E8-BF1A-61EF3D6395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7C13-49E8-BF1A-61EF3D6395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訓子府町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4533</v>
      </c>
      <c r="AM8" s="44"/>
      <c r="AN8" s="44"/>
      <c r="AO8" s="44"/>
      <c r="AP8" s="44"/>
      <c r="AQ8" s="44"/>
      <c r="AR8" s="44"/>
      <c r="AS8" s="44"/>
      <c r="AT8" s="45">
        <f>データ!$S$6</f>
        <v>190.95</v>
      </c>
      <c r="AU8" s="46"/>
      <c r="AV8" s="46"/>
      <c r="AW8" s="46"/>
      <c r="AX8" s="46"/>
      <c r="AY8" s="46"/>
      <c r="AZ8" s="46"/>
      <c r="BA8" s="46"/>
      <c r="BB8" s="47">
        <f>データ!$T$6</f>
        <v>23.74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58.2</v>
      </c>
      <c r="J10" s="46"/>
      <c r="K10" s="46"/>
      <c r="L10" s="46"/>
      <c r="M10" s="46"/>
      <c r="N10" s="46"/>
      <c r="O10" s="80"/>
      <c r="P10" s="47">
        <f>データ!$P$6</f>
        <v>96.83</v>
      </c>
      <c r="Q10" s="47"/>
      <c r="R10" s="47"/>
      <c r="S10" s="47"/>
      <c r="T10" s="47"/>
      <c r="U10" s="47"/>
      <c r="V10" s="47"/>
      <c r="W10" s="44">
        <f>データ!$Q$6</f>
        <v>4730</v>
      </c>
      <c r="X10" s="44"/>
      <c r="Y10" s="44"/>
      <c r="Z10" s="44"/>
      <c r="AA10" s="44"/>
      <c r="AB10" s="44"/>
      <c r="AC10" s="44"/>
      <c r="AD10" s="2"/>
      <c r="AE10" s="2"/>
      <c r="AF10" s="2"/>
      <c r="AG10" s="2"/>
      <c r="AH10" s="2"/>
      <c r="AI10" s="2"/>
      <c r="AJ10" s="2"/>
      <c r="AK10" s="2"/>
      <c r="AL10" s="44">
        <f>データ!$U$6</f>
        <v>4337</v>
      </c>
      <c r="AM10" s="44"/>
      <c r="AN10" s="44"/>
      <c r="AO10" s="44"/>
      <c r="AP10" s="44"/>
      <c r="AQ10" s="44"/>
      <c r="AR10" s="44"/>
      <c r="AS10" s="44"/>
      <c r="AT10" s="45">
        <f>データ!$V$6</f>
        <v>96.6</v>
      </c>
      <c r="AU10" s="46"/>
      <c r="AV10" s="46"/>
      <c r="AW10" s="46"/>
      <c r="AX10" s="46"/>
      <c r="AY10" s="46"/>
      <c r="AZ10" s="46"/>
      <c r="BA10" s="46"/>
      <c r="BB10" s="47">
        <f>データ!$W$6</f>
        <v>44.9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9"/>
      <c r="BM44" s="60"/>
      <c r="BN44" s="60"/>
      <c r="BO44" s="60"/>
      <c r="BP44" s="60"/>
      <c r="BQ44" s="60"/>
      <c r="BR44" s="60"/>
      <c r="BS44" s="60"/>
      <c r="BT44" s="60"/>
      <c r="BU44" s="60"/>
      <c r="BV44" s="60"/>
      <c r="BW44" s="60"/>
      <c r="BX44" s="60"/>
      <c r="BY44" s="60"/>
      <c r="BZ44" s="6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yyds2ZryL3FEKLXv/mgvLyxXd9ZcoJct5AVh4D3ifWQq7ld/WDPfsyXhoZNFGj6c9Uj9CBvbj5Sv03jo6vSZrQ==" saltValue="v642dIsOg7b1UBARrswQd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15491</v>
      </c>
      <c r="D6" s="20">
        <f t="shared" si="3"/>
        <v>46</v>
      </c>
      <c r="E6" s="20">
        <f t="shared" si="3"/>
        <v>1</v>
      </c>
      <c r="F6" s="20">
        <f t="shared" si="3"/>
        <v>0</v>
      </c>
      <c r="G6" s="20">
        <f t="shared" si="3"/>
        <v>5</v>
      </c>
      <c r="H6" s="20" t="str">
        <f t="shared" si="3"/>
        <v>北海道　訓子府町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58.2</v>
      </c>
      <c r="P6" s="21">
        <f t="shared" si="3"/>
        <v>96.83</v>
      </c>
      <c r="Q6" s="21">
        <f t="shared" si="3"/>
        <v>4730</v>
      </c>
      <c r="R6" s="21">
        <f t="shared" si="3"/>
        <v>4533</v>
      </c>
      <c r="S6" s="21">
        <f t="shared" si="3"/>
        <v>190.95</v>
      </c>
      <c r="T6" s="21">
        <f t="shared" si="3"/>
        <v>23.74</v>
      </c>
      <c r="U6" s="21">
        <f t="shared" si="3"/>
        <v>4337</v>
      </c>
      <c r="V6" s="21">
        <f t="shared" si="3"/>
        <v>96.6</v>
      </c>
      <c r="W6" s="21">
        <f t="shared" si="3"/>
        <v>44.9</v>
      </c>
      <c r="X6" s="22">
        <f>IF(X7="",NA(),X7)</f>
        <v>121.71</v>
      </c>
      <c r="Y6" s="22">
        <f t="shared" ref="Y6:AG6" si="4">IF(Y7="",NA(),Y7)</f>
        <v>133.84</v>
      </c>
      <c r="Z6" s="22">
        <f t="shared" si="4"/>
        <v>128.21</v>
      </c>
      <c r="AA6" s="22">
        <f t="shared" si="4"/>
        <v>116.21</v>
      </c>
      <c r="AB6" s="22">
        <f t="shared" si="4"/>
        <v>109.55</v>
      </c>
      <c r="AC6" s="22">
        <f t="shared" si="4"/>
        <v>105.45</v>
      </c>
      <c r="AD6" s="22">
        <f t="shared" si="4"/>
        <v>103.82</v>
      </c>
      <c r="AE6" s="22">
        <f t="shared" si="4"/>
        <v>105.75</v>
      </c>
      <c r="AF6" s="22">
        <f t="shared" si="4"/>
        <v>105.52</v>
      </c>
      <c r="AG6" s="22">
        <f t="shared" si="4"/>
        <v>103.1</v>
      </c>
      <c r="AH6" s="21" t="str">
        <f>IF(AH7="","",IF(AH7="-","【-】","【"&amp;SUBSTITUTE(TEXT(AH7,"#,##0.00"),"-","△")&amp;"】"))</f>
        <v>【103.05】</v>
      </c>
      <c r="AI6" s="21">
        <f>IF(AI7="",NA(),AI7)</f>
        <v>0</v>
      </c>
      <c r="AJ6" s="21">
        <f t="shared" ref="AJ6:AR6" si="5">IF(AJ7="",NA(),AJ7)</f>
        <v>0</v>
      </c>
      <c r="AK6" s="21">
        <f t="shared" si="5"/>
        <v>0</v>
      </c>
      <c r="AL6" s="21">
        <f t="shared" si="5"/>
        <v>0</v>
      </c>
      <c r="AM6" s="21">
        <f t="shared" si="5"/>
        <v>0</v>
      </c>
      <c r="AN6" s="22">
        <f t="shared" si="5"/>
        <v>29.38</v>
      </c>
      <c r="AO6" s="22">
        <f t="shared" si="5"/>
        <v>31.54</v>
      </c>
      <c r="AP6" s="22">
        <f t="shared" si="5"/>
        <v>31.15</v>
      </c>
      <c r="AQ6" s="22">
        <f t="shared" si="5"/>
        <v>30.01</v>
      </c>
      <c r="AR6" s="22">
        <f t="shared" si="5"/>
        <v>27.32</v>
      </c>
      <c r="AS6" s="21" t="str">
        <f>IF(AS7="","",IF(AS7="-","【-】","【"&amp;SUBSTITUTE(TEXT(AS7,"#,##0.00"),"-","△")&amp;"】"))</f>
        <v>【30.22】</v>
      </c>
      <c r="AT6" s="22">
        <f>IF(AT7="",NA(),AT7)</f>
        <v>867.09</v>
      </c>
      <c r="AU6" s="22">
        <f t="shared" ref="AU6:BC6" si="6">IF(AU7="",NA(),AU7)</f>
        <v>882.84</v>
      </c>
      <c r="AV6" s="22">
        <f t="shared" si="6"/>
        <v>905.23</v>
      </c>
      <c r="AW6" s="22">
        <f t="shared" si="6"/>
        <v>551.11</v>
      </c>
      <c r="AX6" s="22">
        <f t="shared" si="6"/>
        <v>1001.13</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501.24</v>
      </c>
      <c r="BF6" s="22">
        <f t="shared" ref="BF6:BN6" si="7">IF(BF7="",NA(),BF7)</f>
        <v>513.75</v>
      </c>
      <c r="BG6" s="22">
        <f t="shared" si="7"/>
        <v>506.08</v>
      </c>
      <c r="BH6" s="22">
        <f t="shared" si="7"/>
        <v>550.30999999999995</v>
      </c>
      <c r="BI6" s="22">
        <f t="shared" si="7"/>
        <v>601.27</v>
      </c>
      <c r="BJ6" s="22">
        <f t="shared" si="7"/>
        <v>698.55</v>
      </c>
      <c r="BK6" s="22">
        <f t="shared" si="7"/>
        <v>970.36</v>
      </c>
      <c r="BL6" s="22">
        <f t="shared" si="7"/>
        <v>940.22</v>
      </c>
      <c r="BM6" s="22">
        <f t="shared" si="7"/>
        <v>922.05</v>
      </c>
      <c r="BN6" s="22">
        <f t="shared" si="7"/>
        <v>916.17</v>
      </c>
      <c r="BO6" s="21" t="str">
        <f>IF(BO7="","",IF(BO7="-","【-】","【"&amp;SUBSTITUTE(TEXT(BO7,"#,##0.00"),"-","△")&amp;"】"))</f>
        <v>【1,042.45】</v>
      </c>
      <c r="BP6" s="22">
        <f>IF(BP7="",NA(),BP7)</f>
        <v>109.5</v>
      </c>
      <c r="BQ6" s="22">
        <f t="shared" ref="BQ6:BY6" si="8">IF(BQ7="",NA(),BQ7)</f>
        <v>123.24</v>
      </c>
      <c r="BR6" s="22">
        <f t="shared" si="8"/>
        <v>119.14</v>
      </c>
      <c r="BS6" s="22">
        <f t="shared" si="8"/>
        <v>105.78</v>
      </c>
      <c r="BT6" s="22">
        <f t="shared" si="8"/>
        <v>100.1</v>
      </c>
      <c r="BU6" s="22">
        <f t="shared" si="8"/>
        <v>73.7</v>
      </c>
      <c r="BV6" s="22">
        <f t="shared" si="8"/>
        <v>64.52</v>
      </c>
      <c r="BW6" s="22">
        <f t="shared" si="8"/>
        <v>66.8</v>
      </c>
      <c r="BX6" s="22">
        <f t="shared" si="8"/>
        <v>64.39</v>
      </c>
      <c r="BY6" s="22">
        <f t="shared" si="8"/>
        <v>63.95</v>
      </c>
      <c r="BZ6" s="21" t="str">
        <f>IF(BZ7="","",IF(BZ7="-","【-】","【"&amp;SUBSTITUTE(TEXT(BZ7,"#,##0.00"),"-","△")&amp;"】"))</f>
        <v>【57.74】</v>
      </c>
      <c r="CA6" s="22">
        <f>IF(CA7="",NA(),CA7)</f>
        <v>208.48</v>
      </c>
      <c r="CB6" s="22">
        <f t="shared" ref="CB6:CJ6" si="9">IF(CB7="",NA(),CB7)</f>
        <v>184.5</v>
      </c>
      <c r="CC6" s="22">
        <f t="shared" si="9"/>
        <v>191.16</v>
      </c>
      <c r="CD6" s="22">
        <f t="shared" si="9"/>
        <v>217.38</v>
      </c>
      <c r="CE6" s="22">
        <f t="shared" si="9"/>
        <v>230.2</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73.73</v>
      </c>
      <c r="CM6" s="22">
        <f t="shared" ref="CM6:CU6" si="10">IF(CM7="",NA(),CM7)</f>
        <v>71.64</v>
      </c>
      <c r="CN6" s="22">
        <f t="shared" si="10"/>
        <v>72.150000000000006</v>
      </c>
      <c r="CO6" s="22">
        <f t="shared" si="10"/>
        <v>70.45</v>
      </c>
      <c r="CP6" s="22">
        <f t="shared" si="10"/>
        <v>72.040000000000006</v>
      </c>
      <c r="CQ6" s="22">
        <f t="shared" si="10"/>
        <v>49.01</v>
      </c>
      <c r="CR6" s="22">
        <f t="shared" si="10"/>
        <v>48.86</v>
      </c>
      <c r="CS6" s="22">
        <f t="shared" si="10"/>
        <v>49</v>
      </c>
      <c r="CT6" s="22">
        <f t="shared" si="10"/>
        <v>50.07</v>
      </c>
      <c r="CU6" s="22">
        <f t="shared" si="10"/>
        <v>53.4</v>
      </c>
      <c r="CV6" s="21" t="str">
        <f>IF(CV7="","",IF(CV7="-","【-】","【"&amp;SUBSTITUTE(TEXT(CV7,"#,##0.00"),"-","△")&amp;"】"))</f>
        <v>【53.73】</v>
      </c>
      <c r="CW6" s="22">
        <f>IF(CW7="",NA(),CW7)</f>
        <v>70.67</v>
      </c>
      <c r="CX6" s="22">
        <f t="shared" ref="CX6:DF6" si="11">IF(CX7="",NA(),CX7)</f>
        <v>73.540000000000006</v>
      </c>
      <c r="CY6" s="22">
        <f t="shared" si="11"/>
        <v>73.08</v>
      </c>
      <c r="CZ6" s="22">
        <f t="shared" si="11"/>
        <v>71.75</v>
      </c>
      <c r="DA6" s="22">
        <f t="shared" si="11"/>
        <v>69.48</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56.41</v>
      </c>
      <c r="DI6" s="22">
        <f t="shared" ref="DI6:DQ6" si="12">IF(DI7="",NA(),DI7)</f>
        <v>56.23</v>
      </c>
      <c r="DJ6" s="22">
        <f t="shared" si="12"/>
        <v>56.53</v>
      </c>
      <c r="DK6" s="22">
        <f t="shared" si="12"/>
        <v>57.14</v>
      </c>
      <c r="DL6" s="22">
        <f t="shared" si="12"/>
        <v>57.88</v>
      </c>
      <c r="DM6" s="22">
        <f t="shared" si="12"/>
        <v>49.34</v>
      </c>
      <c r="DN6" s="22">
        <f t="shared" si="12"/>
        <v>39.409999999999997</v>
      </c>
      <c r="DO6" s="22">
        <f t="shared" si="12"/>
        <v>41.18</v>
      </c>
      <c r="DP6" s="22">
        <f t="shared" si="12"/>
        <v>42.98</v>
      </c>
      <c r="DQ6" s="22">
        <f t="shared" si="12"/>
        <v>40.46</v>
      </c>
      <c r="DR6" s="21" t="str">
        <f>IF(DR7="","",IF(DR7="-","【-】","【"&amp;SUBSTITUTE(TEXT(DR7,"#,##0.00"),"-","△")&amp;"】"))</f>
        <v>【38.43】</v>
      </c>
      <c r="DS6" s="22">
        <f>IF(DS7="",NA(),DS7)</f>
        <v>29.44</v>
      </c>
      <c r="DT6" s="22">
        <f t="shared" ref="DT6:EB6" si="13">IF(DT7="",NA(),DT7)</f>
        <v>28.72</v>
      </c>
      <c r="DU6" s="22">
        <f t="shared" si="13"/>
        <v>37.67</v>
      </c>
      <c r="DV6" s="22">
        <f t="shared" si="13"/>
        <v>38.14</v>
      </c>
      <c r="DW6" s="22">
        <f t="shared" si="13"/>
        <v>37.96</v>
      </c>
      <c r="DX6" s="22">
        <f t="shared" si="13"/>
        <v>22.75</v>
      </c>
      <c r="DY6" s="22">
        <f t="shared" si="13"/>
        <v>20.97</v>
      </c>
      <c r="DZ6" s="22">
        <f t="shared" si="13"/>
        <v>21.65</v>
      </c>
      <c r="EA6" s="22">
        <f t="shared" si="13"/>
        <v>23.24</v>
      </c>
      <c r="EB6" s="22">
        <f t="shared" si="13"/>
        <v>22.77</v>
      </c>
      <c r="EC6" s="21" t="str">
        <f>IF(EC7="","",IF(EC7="-","【-】","【"&amp;SUBSTITUTE(TEXT(EC7,"#,##0.00"),"-","△")&amp;"】"))</f>
        <v>【19.16】</v>
      </c>
      <c r="ED6" s="22">
        <f>IF(ED7="",NA(),ED7)</f>
        <v>1.08</v>
      </c>
      <c r="EE6" s="22">
        <f t="shared" ref="EE6:EM6" si="14">IF(EE7="",NA(),EE7)</f>
        <v>0.78</v>
      </c>
      <c r="EF6" s="22">
        <f t="shared" si="14"/>
        <v>0.26</v>
      </c>
      <c r="EG6" s="22">
        <f t="shared" si="14"/>
        <v>0.13</v>
      </c>
      <c r="EH6" s="22">
        <f t="shared" si="14"/>
        <v>0.22</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15491</v>
      </c>
      <c r="D7" s="24">
        <v>46</v>
      </c>
      <c r="E7" s="24">
        <v>1</v>
      </c>
      <c r="F7" s="24">
        <v>0</v>
      </c>
      <c r="G7" s="24">
        <v>5</v>
      </c>
      <c r="H7" s="24" t="s">
        <v>93</v>
      </c>
      <c r="I7" s="24" t="s">
        <v>94</v>
      </c>
      <c r="J7" s="24" t="s">
        <v>95</v>
      </c>
      <c r="K7" s="24" t="s">
        <v>96</v>
      </c>
      <c r="L7" s="24" t="s">
        <v>97</v>
      </c>
      <c r="M7" s="24" t="s">
        <v>98</v>
      </c>
      <c r="N7" s="25" t="s">
        <v>99</v>
      </c>
      <c r="O7" s="25">
        <v>58.2</v>
      </c>
      <c r="P7" s="25">
        <v>96.83</v>
      </c>
      <c r="Q7" s="25">
        <v>4730</v>
      </c>
      <c r="R7" s="25">
        <v>4533</v>
      </c>
      <c r="S7" s="25">
        <v>190.95</v>
      </c>
      <c r="T7" s="25">
        <v>23.74</v>
      </c>
      <c r="U7" s="25">
        <v>4337</v>
      </c>
      <c r="V7" s="25">
        <v>96.6</v>
      </c>
      <c r="W7" s="25">
        <v>44.9</v>
      </c>
      <c r="X7" s="25">
        <v>121.71</v>
      </c>
      <c r="Y7" s="25">
        <v>133.84</v>
      </c>
      <c r="Z7" s="25">
        <v>128.21</v>
      </c>
      <c r="AA7" s="25">
        <v>116.21</v>
      </c>
      <c r="AB7" s="25">
        <v>109.55</v>
      </c>
      <c r="AC7" s="25">
        <v>105.45</v>
      </c>
      <c r="AD7" s="25">
        <v>103.82</v>
      </c>
      <c r="AE7" s="25">
        <v>105.75</v>
      </c>
      <c r="AF7" s="25">
        <v>105.52</v>
      </c>
      <c r="AG7" s="25">
        <v>103.1</v>
      </c>
      <c r="AH7" s="25">
        <v>103.05</v>
      </c>
      <c r="AI7" s="25">
        <v>0</v>
      </c>
      <c r="AJ7" s="25">
        <v>0</v>
      </c>
      <c r="AK7" s="25">
        <v>0</v>
      </c>
      <c r="AL7" s="25">
        <v>0</v>
      </c>
      <c r="AM7" s="25">
        <v>0</v>
      </c>
      <c r="AN7" s="25">
        <v>29.38</v>
      </c>
      <c r="AO7" s="25">
        <v>31.54</v>
      </c>
      <c r="AP7" s="25">
        <v>31.15</v>
      </c>
      <c r="AQ7" s="25">
        <v>30.01</v>
      </c>
      <c r="AR7" s="25">
        <v>27.32</v>
      </c>
      <c r="AS7" s="25">
        <v>30.22</v>
      </c>
      <c r="AT7" s="25">
        <v>867.09</v>
      </c>
      <c r="AU7" s="25">
        <v>882.84</v>
      </c>
      <c r="AV7" s="25">
        <v>905.23</v>
      </c>
      <c r="AW7" s="25">
        <v>551.11</v>
      </c>
      <c r="AX7" s="25">
        <v>1001.13</v>
      </c>
      <c r="AY7" s="25">
        <v>413.82</v>
      </c>
      <c r="AZ7" s="25">
        <v>302.22000000000003</v>
      </c>
      <c r="BA7" s="25">
        <v>263.45</v>
      </c>
      <c r="BB7" s="25">
        <v>249.43</v>
      </c>
      <c r="BC7" s="25">
        <v>217.55</v>
      </c>
      <c r="BD7" s="25">
        <v>179.3</v>
      </c>
      <c r="BE7" s="25">
        <v>501.24</v>
      </c>
      <c r="BF7" s="25">
        <v>513.75</v>
      </c>
      <c r="BG7" s="25">
        <v>506.08</v>
      </c>
      <c r="BH7" s="25">
        <v>550.30999999999995</v>
      </c>
      <c r="BI7" s="25">
        <v>601.27</v>
      </c>
      <c r="BJ7" s="25">
        <v>698.55</v>
      </c>
      <c r="BK7" s="25">
        <v>970.36</v>
      </c>
      <c r="BL7" s="25">
        <v>940.22</v>
      </c>
      <c r="BM7" s="25">
        <v>922.05</v>
      </c>
      <c r="BN7" s="25">
        <v>916.17</v>
      </c>
      <c r="BO7" s="25">
        <v>1042.45</v>
      </c>
      <c r="BP7" s="25">
        <v>109.5</v>
      </c>
      <c r="BQ7" s="25">
        <v>123.24</v>
      </c>
      <c r="BR7" s="25">
        <v>119.14</v>
      </c>
      <c r="BS7" s="25">
        <v>105.78</v>
      </c>
      <c r="BT7" s="25">
        <v>100.1</v>
      </c>
      <c r="BU7" s="25">
        <v>73.7</v>
      </c>
      <c r="BV7" s="25">
        <v>64.52</v>
      </c>
      <c r="BW7" s="25">
        <v>66.8</v>
      </c>
      <c r="BX7" s="25">
        <v>64.39</v>
      </c>
      <c r="BY7" s="25">
        <v>63.95</v>
      </c>
      <c r="BZ7" s="25">
        <v>57.74</v>
      </c>
      <c r="CA7" s="25">
        <v>208.48</v>
      </c>
      <c r="CB7" s="25">
        <v>184.5</v>
      </c>
      <c r="CC7" s="25">
        <v>191.16</v>
      </c>
      <c r="CD7" s="25">
        <v>217.38</v>
      </c>
      <c r="CE7" s="25">
        <v>230.2</v>
      </c>
      <c r="CF7" s="25">
        <v>261.02</v>
      </c>
      <c r="CG7" s="25">
        <v>270.68</v>
      </c>
      <c r="CH7" s="25">
        <v>268.88</v>
      </c>
      <c r="CI7" s="25">
        <v>258.89999999999998</v>
      </c>
      <c r="CJ7" s="25">
        <v>263.56</v>
      </c>
      <c r="CK7" s="25">
        <v>285.48</v>
      </c>
      <c r="CL7" s="25">
        <v>73.73</v>
      </c>
      <c r="CM7" s="25">
        <v>71.64</v>
      </c>
      <c r="CN7" s="25">
        <v>72.150000000000006</v>
      </c>
      <c r="CO7" s="25">
        <v>70.45</v>
      </c>
      <c r="CP7" s="25">
        <v>72.040000000000006</v>
      </c>
      <c r="CQ7" s="25">
        <v>49.01</v>
      </c>
      <c r="CR7" s="25">
        <v>48.86</v>
      </c>
      <c r="CS7" s="25">
        <v>49</v>
      </c>
      <c r="CT7" s="25">
        <v>50.07</v>
      </c>
      <c r="CU7" s="25">
        <v>53.4</v>
      </c>
      <c r="CV7" s="25">
        <v>53.73</v>
      </c>
      <c r="CW7" s="25">
        <v>70.67</v>
      </c>
      <c r="CX7" s="25">
        <v>73.540000000000006</v>
      </c>
      <c r="CY7" s="25">
        <v>73.08</v>
      </c>
      <c r="CZ7" s="25">
        <v>71.75</v>
      </c>
      <c r="DA7" s="25">
        <v>69.48</v>
      </c>
      <c r="DB7" s="25">
        <v>76.569999999999993</v>
      </c>
      <c r="DC7" s="25">
        <v>76.48</v>
      </c>
      <c r="DD7" s="25">
        <v>75.64</v>
      </c>
      <c r="DE7" s="25">
        <v>75.7</v>
      </c>
      <c r="DF7" s="25">
        <v>72.53</v>
      </c>
      <c r="DG7" s="25">
        <v>71.52</v>
      </c>
      <c r="DH7" s="25">
        <v>56.41</v>
      </c>
      <c r="DI7" s="25">
        <v>56.23</v>
      </c>
      <c r="DJ7" s="25">
        <v>56.53</v>
      </c>
      <c r="DK7" s="25">
        <v>57.14</v>
      </c>
      <c r="DL7" s="25">
        <v>57.88</v>
      </c>
      <c r="DM7" s="25">
        <v>49.34</v>
      </c>
      <c r="DN7" s="25">
        <v>39.409999999999997</v>
      </c>
      <c r="DO7" s="25">
        <v>41.18</v>
      </c>
      <c r="DP7" s="25">
        <v>42.98</v>
      </c>
      <c r="DQ7" s="25">
        <v>40.46</v>
      </c>
      <c r="DR7" s="25">
        <v>38.43</v>
      </c>
      <c r="DS7" s="25">
        <v>29.44</v>
      </c>
      <c r="DT7" s="25">
        <v>28.72</v>
      </c>
      <c r="DU7" s="25">
        <v>37.67</v>
      </c>
      <c r="DV7" s="25">
        <v>38.14</v>
      </c>
      <c r="DW7" s="25">
        <v>37.96</v>
      </c>
      <c r="DX7" s="25">
        <v>22.75</v>
      </c>
      <c r="DY7" s="25">
        <v>20.97</v>
      </c>
      <c r="DZ7" s="25">
        <v>21.65</v>
      </c>
      <c r="EA7" s="25">
        <v>23.24</v>
      </c>
      <c r="EB7" s="25">
        <v>22.77</v>
      </c>
      <c r="EC7" s="25">
        <v>19.16</v>
      </c>
      <c r="ED7" s="25">
        <v>1.08</v>
      </c>
      <c r="EE7" s="25">
        <v>0.78</v>
      </c>
      <c r="EF7" s="25">
        <v>0.26</v>
      </c>
      <c r="EG7" s="25">
        <v>0.13</v>
      </c>
      <c r="EH7" s="25">
        <v>0.22</v>
      </c>
      <c r="EI7" s="25">
        <v>0.43</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KPLTNI1970</cp:lastModifiedBy>
  <cp:lastPrinted>2025-01-29T05:30:26Z</cp:lastPrinted>
  <dcterms:created xsi:type="dcterms:W3CDTF">2025-01-24T06:43:22Z</dcterms:created>
  <dcterms:modified xsi:type="dcterms:W3CDTF">2025-01-29T05:34:30Z</dcterms:modified>
  <cp:category/>
</cp:coreProperties>
</file>